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223\СУВЕНИРКА И УКРАШЕНИЯ и продажа\Сувенирка ЭА 24\"/>
    </mc:Choice>
  </mc:AlternateContent>
  <xr:revisionPtr revIDLastSave="0" documentId="13_ncr:1_{6B80869E-6F07-427A-AF45-E14BB273A0D8}" xr6:coauthVersionLast="45" xr6:coauthVersionMax="45" xr10:uidLastSave="{00000000-0000-0000-0000-000000000000}"/>
  <bookViews>
    <workbookView xWindow="-108" yWindow="-108" windowWidth="23256" windowHeight="12720" tabRatio="5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9" i="1" l="1"/>
  <c r="L18" i="1"/>
  <c r="L17" i="1"/>
  <c r="L16" i="1"/>
  <c r="L13" i="1"/>
  <c r="L12" i="1"/>
  <c r="L11" i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L15" i="1"/>
  <c r="H14" i="1" l="1"/>
  <c r="I14" i="1" s="1"/>
  <c r="J14" i="1" s="1"/>
  <c r="L14" i="1"/>
  <c r="H13" i="1"/>
  <c r="I13" i="1" s="1"/>
  <c r="J13" i="1" s="1"/>
  <c r="H12" i="1"/>
  <c r="I12" i="1" s="1"/>
  <c r="J12" i="1" s="1"/>
  <c r="H11" i="1"/>
  <c r="I11" i="1" s="1"/>
  <c r="J11" i="1" s="1"/>
  <c r="G11" i="1"/>
</calcChain>
</file>

<file path=xl/sharedStrings.xml><?xml version="1.0" encoding="utf-8"?>
<sst xmlns="http://schemas.openxmlformats.org/spreadsheetml/2006/main" count="45" uniqueCount="37">
  <si>
    <t>УТВЕРЖДАЮ</t>
  </si>
  <si>
    <t>Обоснование начальной (максимальной) цены контракта (далее-НМЦК): выполнено в виде расчета НМЦК в соответствии с методическими рекомендациями, утвержденными Минэкономразвития РФ от 02.10.2013 № 567.</t>
  </si>
  <si>
    <t>Обоснование начальной (максимальной) цены контракта:</t>
  </si>
  <si>
    <t>№
п/п</t>
  </si>
  <si>
    <t>Наименование товара</t>
  </si>
  <si>
    <t>ед.изм.</t>
  </si>
  <si>
    <t xml:space="preserve">коммерческое
предложение №1  (Ц1) </t>
  </si>
  <si>
    <t xml:space="preserve">коммерческое
предложение №2 ( Ц2) </t>
  </si>
  <si>
    <t xml:space="preserve">коммерческое
предложение (Ц3) №3 </t>
  </si>
  <si>
    <t>Средняя
 цена (руб.)
Ц=(ц1+ц2+ц3)/3</t>
  </si>
  <si>
    <t>Дисперсия</t>
  </si>
  <si>
    <t>Среднее квадратичное отклонение</t>
  </si>
  <si>
    <t>Коэффициент вариации</t>
  </si>
  <si>
    <t>Кол-во</t>
  </si>
  <si>
    <r>
      <rPr>
        <b/>
        <sz val="11"/>
        <color rgb="FF000000"/>
        <rFont val="Times New Roman"/>
        <family val="1"/>
        <charset val="204"/>
      </rPr>
      <t>НМКЦ</t>
    </r>
    <r>
      <rPr>
        <b/>
        <vertAlign val="superscript"/>
        <sz val="11"/>
        <color rgb="FF000000"/>
        <rFont val="Times New Roman"/>
        <family val="1"/>
        <charset val="204"/>
      </rPr>
      <t>рын
общая</t>
    </r>
  </si>
  <si>
    <t>шт</t>
  </si>
  <si>
    <t>Итого</t>
  </si>
  <si>
    <t>В целях определения однородности совокупности значений выявленных цен, используемых в расчете НМЦК в соответствии с настоящим разделом, рекомендуется определять коэффициент вариации. Коэффициент вариации цены определяется по следующей формуле:</t>
  </si>
  <si>
    <t>,</t>
  </si>
  <si>
    <t>где:</t>
  </si>
  <si>
    <t>V - коэффициент вариации;</t>
  </si>
  <si>
    <t>- среднее квадратичное отклонение;</t>
  </si>
  <si>
    <t xml:space="preserve"> - цена единицы товара, работы, услуги, указанная в источнике с номером i;</t>
  </si>
  <si>
    <t>&lt;ц&gt; - средняя арифметическая величина цены единицы товара, работы, услуги;</t>
  </si>
  <si>
    <t>n - количество значений, используемых в расчете.</t>
  </si>
  <si>
    <t>Коэффициенты вариации не превышают 33% соответственно данные ценовые значения можно считать однородными и использовать в расчете НМЦК.</t>
  </si>
  <si>
    <t>НМЦК методом сопоставимых рыночных цен (анализа рынка) определяется по формуле:</t>
  </si>
  <si>
    <t xml:space="preserve">, </t>
  </si>
  <si>
    <t>Директор _____________ Н.А. Аранович</t>
  </si>
  <si>
    <t>подушка дорожная с логотипом</t>
  </si>
  <si>
    <t>Картхолдер с нанесением логотипа</t>
  </si>
  <si>
    <t>Бейсболка в нанесением логотипа</t>
  </si>
  <si>
    <t>Шапка с нанесением логотипа</t>
  </si>
  <si>
    <t>Флешка в нанесением логотипа</t>
  </si>
  <si>
    <t>Зонт-трость с нанесением  логотипа</t>
  </si>
  <si>
    <t>Кружка с прорезиненным покрытием софт-тач</t>
  </si>
  <si>
    <t>Медальница из фанеры с нанесением логотипа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</si>
</sst>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2" fillId="0" borderId="0" applyBorder="0" applyProtection="0"/>
  </cellStyleXfs>
  <cellXfs count="48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164" fontId="10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/>
    </xf>
    <xf numFmtId="10" fontId="10" fillId="0" borderId="0" xfId="1" applyNumberFormat="1" applyFont="1" applyBorder="1" applyAlignment="1" applyProtection="1">
      <alignment horizontal="center" vertical="center"/>
    </xf>
    <xf numFmtId="4" fontId="7" fillId="0" borderId="0" xfId="0" applyNumberFormat="1" applyFont="1" applyBorder="1"/>
    <xf numFmtId="4" fontId="6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/>
    <xf numFmtId="4" fontId="1" fillId="0" borderId="0" xfId="0" applyNumberFormat="1" applyFont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9360</xdr:rowOff>
    </xdr:from>
    <xdr:to>
      <xdr:col>1</xdr:col>
      <xdr:colOff>1287000</xdr:colOff>
      <xdr:row>23</xdr:row>
      <xdr:rowOff>8640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22720" y="8680320"/>
          <a:ext cx="1287000" cy="2088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259200</xdr:colOff>
      <xdr:row>24</xdr:row>
      <xdr:rowOff>40320</xdr:rowOff>
    </xdr:from>
    <xdr:to>
      <xdr:col>1</xdr:col>
      <xdr:colOff>1828080</xdr:colOff>
      <xdr:row>26</xdr:row>
      <xdr:rowOff>199440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9200" y="9130320"/>
          <a:ext cx="2091600" cy="520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27</xdr:row>
      <xdr:rowOff>9360</xdr:rowOff>
    </xdr:from>
    <xdr:to>
      <xdr:col>1</xdr:col>
      <xdr:colOff>167040</xdr:colOff>
      <xdr:row>28</xdr:row>
      <xdr:rowOff>31680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22720" y="9671040"/>
          <a:ext cx="167040" cy="2318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33</xdr:row>
      <xdr:rowOff>9720</xdr:rowOff>
    </xdr:from>
    <xdr:to>
      <xdr:col>1</xdr:col>
      <xdr:colOff>2340720</xdr:colOff>
      <xdr:row>34</xdr:row>
      <xdr:rowOff>9000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22720" y="11280960"/>
          <a:ext cx="2340720" cy="20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137160</xdr:colOff>
      <xdr:row>36</xdr:row>
      <xdr:rowOff>47520</xdr:rowOff>
    </xdr:from>
    <xdr:to>
      <xdr:col>6</xdr:col>
      <xdr:colOff>735840</xdr:colOff>
      <xdr:row>42</xdr:row>
      <xdr:rowOff>115560</xdr:rowOff>
    </xdr:to>
    <xdr:pic>
      <xdr:nvPicPr>
        <xdr:cNvPr id="6" name="Рисунок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37160" y="11890440"/>
          <a:ext cx="8115840" cy="1153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1"/>
  <sheetViews>
    <sheetView tabSelected="1" zoomScaleNormal="100" workbookViewId="0">
      <selection activeCell="M4" sqref="M4"/>
    </sheetView>
  </sheetViews>
  <sheetFormatPr defaultColWidth="8.5546875" defaultRowHeight="14.4" x14ac:dyDescent="0.3"/>
  <cols>
    <col min="1" max="1" width="5.88671875" customWidth="1"/>
    <col min="2" max="2" width="26.33203125" customWidth="1"/>
    <col min="3" max="3" width="7.33203125" customWidth="1"/>
    <col min="4" max="5" width="15.109375" customWidth="1"/>
    <col min="6" max="6" width="14.77734375" customWidth="1"/>
    <col min="7" max="7" width="16.21875" customWidth="1"/>
    <col min="8" max="8" width="12.21875" customWidth="1"/>
    <col min="9" max="9" width="15.21875" customWidth="1"/>
    <col min="10" max="10" width="13.5546875" customWidth="1"/>
    <col min="12" max="12" width="12.5546875" customWidth="1"/>
  </cols>
  <sheetData>
    <row r="2" spans="1:13" ht="18" x14ac:dyDescent="0.35">
      <c r="A2" s="1"/>
      <c r="B2" s="1"/>
      <c r="E2" s="1"/>
      <c r="F2" s="1"/>
      <c r="J2" s="2"/>
      <c r="K2" s="3" t="s">
        <v>0</v>
      </c>
      <c r="L2" s="4"/>
      <c r="M2" s="4"/>
    </row>
    <row r="3" spans="1:13" ht="18" x14ac:dyDescent="0.35">
      <c r="A3" s="1"/>
      <c r="B3" s="1"/>
      <c r="E3" s="1"/>
      <c r="F3" s="1"/>
      <c r="J3" s="2"/>
      <c r="K3" s="3"/>
      <c r="L3" s="4"/>
      <c r="M3" s="4"/>
    </row>
    <row r="4" spans="1:13" ht="18" x14ac:dyDescent="0.35">
      <c r="A4" s="1"/>
      <c r="B4" s="1"/>
      <c r="E4" s="1"/>
      <c r="F4" s="1"/>
      <c r="I4" s="3" t="s">
        <v>28</v>
      </c>
      <c r="K4" s="5"/>
      <c r="L4" s="3"/>
      <c r="M4" s="4"/>
    </row>
    <row r="5" spans="1:13" ht="15.6" x14ac:dyDescent="0.3">
      <c r="A5" s="6"/>
      <c r="B5" s="6"/>
      <c r="K5" s="7"/>
    </row>
    <row r="6" spans="1:13" ht="43.2" customHeight="1" x14ac:dyDescent="0.3">
      <c r="A6" s="44" t="s">
        <v>1</v>
      </c>
      <c r="B6" s="44"/>
      <c r="C6" s="44"/>
      <c r="D6" s="44"/>
      <c r="E6" s="44"/>
      <c r="F6" s="44"/>
      <c r="G6" s="44"/>
      <c r="H6" s="44"/>
      <c r="I6" s="44"/>
      <c r="J6" s="44"/>
      <c r="K6" s="7"/>
    </row>
    <row r="7" spans="1:13" x14ac:dyDescent="0.3">
      <c r="K7" s="7"/>
    </row>
    <row r="8" spans="1:13" ht="17.399999999999999" x14ac:dyDescent="0.3">
      <c r="A8" s="45" t="s">
        <v>2</v>
      </c>
      <c r="B8" s="45"/>
      <c r="C8" s="45"/>
      <c r="D8" s="45"/>
      <c r="E8" s="45"/>
      <c r="F8" s="45"/>
      <c r="G8" s="45"/>
      <c r="H8" s="45"/>
      <c r="I8" s="45"/>
      <c r="J8" s="45"/>
      <c r="K8" s="8"/>
      <c r="L8" s="9"/>
    </row>
    <row r="9" spans="1:13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8"/>
      <c r="L9" s="9"/>
    </row>
    <row r="10" spans="1:13" ht="41.4" x14ac:dyDescent="0.3">
      <c r="A10" s="10" t="s">
        <v>3</v>
      </c>
      <c r="B10" s="10" t="s">
        <v>4</v>
      </c>
      <c r="C10" s="11" t="s">
        <v>5</v>
      </c>
      <c r="D10" s="12" t="s">
        <v>6</v>
      </c>
      <c r="E10" s="12" t="s">
        <v>7</v>
      </c>
      <c r="F10" s="12" t="s">
        <v>8</v>
      </c>
      <c r="G10" s="10" t="s">
        <v>9</v>
      </c>
      <c r="H10" s="10" t="s">
        <v>10</v>
      </c>
      <c r="I10" s="10" t="s">
        <v>11</v>
      </c>
      <c r="J10" s="10" t="s">
        <v>12</v>
      </c>
      <c r="K10" s="10" t="s">
        <v>13</v>
      </c>
      <c r="L10" s="10" t="s">
        <v>14</v>
      </c>
    </row>
    <row r="11" spans="1:13" ht="31.2" x14ac:dyDescent="0.3">
      <c r="A11" s="13">
        <v>1</v>
      </c>
      <c r="B11" s="14" t="s">
        <v>29</v>
      </c>
      <c r="C11" s="15" t="s">
        <v>15</v>
      </c>
      <c r="D11" s="16">
        <v>386</v>
      </c>
      <c r="E11" s="16">
        <v>370</v>
      </c>
      <c r="F11" s="16">
        <v>450</v>
      </c>
      <c r="G11" s="17">
        <f>(D11+E11+F11)/3</f>
        <v>402</v>
      </c>
      <c r="H11" s="17">
        <f>VAR(D11:F11)</f>
        <v>1792</v>
      </c>
      <c r="I11" s="18">
        <f>SQRT(H11)</f>
        <v>42.332020977033451</v>
      </c>
      <c r="J11" s="19">
        <f>I11/G11*100</f>
        <v>10.530353476873993</v>
      </c>
      <c r="K11" s="18">
        <v>50</v>
      </c>
      <c r="L11" s="20">
        <f t="shared" ref="L11:L18" si="0">G11*K11</f>
        <v>20100</v>
      </c>
    </row>
    <row r="12" spans="1:13" ht="31.2" x14ac:dyDescent="0.3">
      <c r="A12" s="13">
        <v>2</v>
      </c>
      <c r="B12" s="14" t="s">
        <v>30</v>
      </c>
      <c r="C12" s="15" t="s">
        <v>15</v>
      </c>
      <c r="D12" s="16">
        <v>380</v>
      </c>
      <c r="E12" s="16">
        <v>400</v>
      </c>
      <c r="F12" s="16">
        <v>350</v>
      </c>
      <c r="G12" s="17">
        <v>376.67</v>
      </c>
      <c r="H12" s="17">
        <f>VAR(D12:F12)</f>
        <v>633.33333333333326</v>
      </c>
      <c r="I12" s="18">
        <f>SQRT(H12)</f>
        <v>25.16611478423583</v>
      </c>
      <c r="J12" s="19">
        <f>I12/G12*100</f>
        <v>6.6812102859892821</v>
      </c>
      <c r="K12" s="18">
        <v>100</v>
      </c>
      <c r="L12" s="20">
        <f t="shared" si="0"/>
        <v>37667</v>
      </c>
    </row>
    <row r="13" spans="1:13" ht="31.2" x14ac:dyDescent="0.3">
      <c r="A13" s="13">
        <v>3</v>
      </c>
      <c r="B13" s="14" t="s">
        <v>31</v>
      </c>
      <c r="C13" s="15" t="s">
        <v>15</v>
      </c>
      <c r="D13" s="16">
        <v>600</v>
      </c>
      <c r="E13" s="16">
        <v>540</v>
      </c>
      <c r="F13" s="16">
        <v>734</v>
      </c>
      <c r="G13" s="17">
        <v>624.66999999999996</v>
      </c>
      <c r="H13" s="17">
        <f>VAR(D13:F13)</f>
        <v>9865.3333333333721</v>
      </c>
      <c r="I13" s="18">
        <f>SQRT(H13)</f>
        <v>99.324384384366425</v>
      </c>
      <c r="J13" s="19">
        <f>I13/G13*100</f>
        <v>15.900296858239779</v>
      </c>
      <c r="K13" s="18">
        <v>50</v>
      </c>
      <c r="L13" s="20">
        <f t="shared" si="0"/>
        <v>31233.499999999996</v>
      </c>
    </row>
    <row r="14" spans="1:13" ht="31.2" x14ac:dyDescent="0.3">
      <c r="A14" s="13">
        <v>4</v>
      </c>
      <c r="B14" s="14" t="s">
        <v>32</v>
      </c>
      <c r="C14" s="15" t="s">
        <v>15</v>
      </c>
      <c r="D14" s="16">
        <v>670</v>
      </c>
      <c r="E14" s="16">
        <v>700</v>
      </c>
      <c r="F14" s="16">
        <v>663</v>
      </c>
      <c r="G14" s="17">
        <v>677.67</v>
      </c>
      <c r="H14" s="17">
        <f>VAR(D14:F14)</f>
        <v>386.33333333333337</v>
      </c>
      <c r="I14" s="18">
        <f>SQRT(H14)</f>
        <v>19.655363983740759</v>
      </c>
      <c r="J14" s="19">
        <f>I14/G14*100</f>
        <v>2.9004329516934142</v>
      </c>
      <c r="K14" s="18">
        <v>50</v>
      </c>
      <c r="L14" s="20">
        <f t="shared" si="0"/>
        <v>33883.5</v>
      </c>
    </row>
    <row r="15" spans="1:13" ht="31.2" x14ac:dyDescent="0.3">
      <c r="A15" s="18">
        <v>5</v>
      </c>
      <c r="B15" s="14" t="s">
        <v>33</v>
      </c>
      <c r="C15" s="15" t="s">
        <v>15</v>
      </c>
      <c r="D15" s="16">
        <v>877</v>
      </c>
      <c r="E15" s="16">
        <v>895</v>
      </c>
      <c r="F15" s="16">
        <v>850</v>
      </c>
      <c r="G15" s="17">
        <v>874</v>
      </c>
      <c r="H15" s="17">
        <f>VAR(D15:G15)</f>
        <v>342</v>
      </c>
      <c r="I15" s="18">
        <f t="shared" ref="I15:I18" si="1">SQRT(H15)</f>
        <v>18.493242008906929</v>
      </c>
      <c r="J15" s="19">
        <f t="shared" ref="J15:J18" si="2">I15/G15*100</f>
        <v>2.115931579966468</v>
      </c>
      <c r="K15" s="18">
        <v>50</v>
      </c>
      <c r="L15" s="20">
        <f t="shared" si="0"/>
        <v>43700</v>
      </c>
    </row>
    <row r="16" spans="1:13" ht="31.2" x14ac:dyDescent="0.3">
      <c r="A16" s="18">
        <v>6</v>
      </c>
      <c r="B16" s="14" t="s">
        <v>34</v>
      </c>
      <c r="C16" s="15" t="s">
        <v>15</v>
      </c>
      <c r="D16" s="16">
        <v>993</v>
      </c>
      <c r="E16" s="16">
        <v>1000</v>
      </c>
      <c r="F16" s="16">
        <v>1005</v>
      </c>
      <c r="G16" s="17">
        <v>999.33</v>
      </c>
      <c r="H16" s="17">
        <f t="shared" ref="H16:H18" si="3">VAR(D16:F16)</f>
        <v>36.333333333333329</v>
      </c>
      <c r="I16" s="18">
        <f t="shared" si="1"/>
        <v>6.0277137733417074</v>
      </c>
      <c r="J16" s="19">
        <f t="shared" si="2"/>
        <v>0.60317550492246874</v>
      </c>
      <c r="K16" s="18">
        <v>50</v>
      </c>
      <c r="L16" s="20">
        <f t="shared" si="0"/>
        <v>49966.5</v>
      </c>
    </row>
    <row r="17" spans="1:12" ht="31.2" x14ac:dyDescent="0.3">
      <c r="A17" s="18">
        <v>7</v>
      </c>
      <c r="B17" s="14" t="s">
        <v>35</v>
      </c>
      <c r="C17" s="15" t="s">
        <v>15</v>
      </c>
      <c r="D17" s="16">
        <v>635</v>
      </c>
      <c r="E17" s="16">
        <v>700</v>
      </c>
      <c r="F17" s="16">
        <v>868</v>
      </c>
      <c r="G17" s="17">
        <v>734.33</v>
      </c>
      <c r="H17" s="17">
        <f t="shared" si="3"/>
        <v>14456.333333333372</v>
      </c>
      <c r="I17" s="18">
        <f t="shared" si="1"/>
        <v>120.23449310964543</v>
      </c>
      <c r="J17" s="19">
        <f t="shared" si="2"/>
        <v>16.373359812297661</v>
      </c>
      <c r="K17" s="18">
        <v>50</v>
      </c>
      <c r="L17" s="20">
        <f t="shared" si="0"/>
        <v>36716.5</v>
      </c>
    </row>
    <row r="18" spans="1:12" ht="31.2" x14ac:dyDescent="0.3">
      <c r="A18" s="18">
        <v>8</v>
      </c>
      <c r="B18" s="14" t="s">
        <v>36</v>
      </c>
      <c r="C18" s="15" t="s">
        <v>15</v>
      </c>
      <c r="D18" s="16">
        <v>2500</v>
      </c>
      <c r="E18" s="16">
        <v>3000</v>
      </c>
      <c r="F18" s="16">
        <v>2000</v>
      </c>
      <c r="G18" s="17">
        <v>2500</v>
      </c>
      <c r="H18" s="17">
        <f t="shared" si="3"/>
        <v>250000</v>
      </c>
      <c r="I18" s="18">
        <f t="shared" si="1"/>
        <v>500</v>
      </c>
      <c r="J18" s="19">
        <f t="shared" si="2"/>
        <v>20</v>
      </c>
      <c r="K18" s="18">
        <v>10</v>
      </c>
      <c r="L18" s="20">
        <f t="shared" si="0"/>
        <v>25000</v>
      </c>
    </row>
    <row r="19" spans="1:12" ht="16.2" x14ac:dyDescent="0.35">
      <c r="A19" s="15"/>
      <c r="B19" s="21" t="s">
        <v>16</v>
      </c>
      <c r="C19" s="15"/>
      <c r="D19" s="22"/>
      <c r="E19" s="22"/>
      <c r="F19" s="22"/>
      <c r="G19" s="22"/>
      <c r="H19" s="22"/>
      <c r="I19" s="22"/>
      <c r="J19" s="22"/>
      <c r="K19" s="22"/>
      <c r="L19" s="20">
        <f>SUM(L11:L18)</f>
        <v>278267</v>
      </c>
    </row>
    <row r="20" spans="1:12" ht="16.2" x14ac:dyDescent="0.3">
      <c r="A20" s="23"/>
      <c r="B20" s="24"/>
      <c r="C20" s="25"/>
      <c r="D20" s="26"/>
      <c r="E20" s="26"/>
      <c r="F20" s="26"/>
      <c r="G20" s="26"/>
      <c r="H20" s="26"/>
      <c r="I20" s="27"/>
      <c r="J20" s="28"/>
      <c r="K20" s="8"/>
      <c r="L20" s="29"/>
    </row>
    <row r="21" spans="1:12" x14ac:dyDescent="0.3">
      <c r="A21" s="9"/>
      <c r="B21" s="9"/>
      <c r="C21" s="9"/>
      <c r="D21" s="9"/>
      <c r="E21" s="30"/>
      <c r="F21" s="30"/>
      <c r="G21" s="30"/>
      <c r="H21" s="30"/>
      <c r="I21" s="30"/>
      <c r="J21" s="9"/>
      <c r="K21" s="8"/>
      <c r="L21" s="9"/>
    </row>
    <row r="22" spans="1:12" ht="61.8" customHeight="1" x14ac:dyDescent="0.3">
      <c r="A22" s="46" t="s">
        <v>17</v>
      </c>
      <c r="B22" s="46"/>
      <c r="C22" s="46"/>
      <c r="D22" s="46"/>
      <c r="E22" s="46"/>
      <c r="F22" s="46"/>
      <c r="G22" s="46"/>
      <c r="H22" s="46"/>
      <c r="I22" s="46"/>
      <c r="J22" s="46"/>
      <c r="K22" s="31"/>
      <c r="L22" s="32"/>
    </row>
    <row r="23" spans="1:12" ht="16.8" x14ac:dyDescent="0.3">
      <c r="A23" s="9"/>
      <c r="B23" s="33" t="s">
        <v>18</v>
      </c>
      <c r="C23" s="9"/>
      <c r="D23" s="9"/>
      <c r="E23" s="30"/>
      <c r="F23" s="30"/>
      <c r="G23" s="30"/>
      <c r="H23" s="30"/>
      <c r="I23" s="30"/>
      <c r="J23" s="9"/>
      <c r="K23" s="8"/>
      <c r="L23" s="9"/>
    </row>
    <row r="24" spans="1:12" ht="16.8" x14ac:dyDescent="0.3">
      <c r="C24" t="s">
        <v>19</v>
      </c>
      <c r="D24" s="42" t="s">
        <v>20</v>
      </c>
      <c r="E24" s="42"/>
      <c r="F24" s="42"/>
      <c r="G24" s="34"/>
      <c r="H24" s="34"/>
      <c r="I24" s="34"/>
      <c r="K24" s="7"/>
    </row>
    <row r="25" spans="1:12" x14ac:dyDescent="0.3">
      <c r="E25" s="34"/>
      <c r="F25" s="34"/>
      <c r="G25" s="34"/>
      <c r="H25" s="34"/>
      <c r="I25" s="34"/>
      <c r="K25" s="7"/>
    </row>
    <row r="26" spans="1:12" x14ac:dyDescent="0.3">
      <c r="E26" s="34"/>
      <c r="F26" s="34"/>
      <c r="G26" s="34"/>
      <c r="H26" s="34"/>
      <c r="I26" s="34"/>
      <c r="K26" s="7"/>
    </row>
    <row r="27" spans="1:12" ht="16.8" x14ac:dyDescent="0.3">
      <c r="C27" s="47" t="s">
        <v>21</v>
      </c>
      <c r="D27" s="47"/>
      <c r="E27" s="47"/>
      <c r="F27" s="47"/>
      <c r="G27" s="47"/>
      <c r="H27" s="35"/>
      <c r="I27" s="35"/>
      <c r="K27" s="7"/>
    </row>
    <row r="28" spans="1:12" ht="16.8" x14ac:dyDescent="0.3">
      <c r="B28" s="36" t="s">
        <v>22</v>
      </c>
      <c r="E28" s="34"/>
      <c r="F28" s="34"/>
      <c r="G28" s="34"/>
      <c r="H28" s="34"/>
      <c r="I28" s="34"/>
      <c r="K28" s="7"/>
    </row>
    <row r="29" spans="1:12" ht="16.8" x14ac:dyDescent="0.3">
      <c r="B29" s="42" t="s">
        <v>23</v>
      </c>
      <c r="C29" s="42"/>
      <c r="D29" s="42"/>
      <c r="E29" s="42"/>
      <c r="F29" s="42"/>
      <c r="G29" s="42"/>
      <c r="H29" s="42"/>
      <c r="I29" s="42"/>
      <c r="J29" s="42"/>
      <c r="K29" s="35"/>
    </row>
    <row r="30" spans="1:12" ht="16.8" x14ac:dyDescent="0.3">
      <c r="B30" s="42" t="s">
        <v>24</v>
      </c>
      <c r="C30" s="42"/>
      <c r="D30" s="42"/>
      <c r="E30" s="42"/>
      <c r="F30" s="42"/>
      <c r="G30" s="42"/>
      <c r="H30" s="42"/>
      <c r="I30" s="42"/>
      <c r="J30" s="42"/>
      <c r="K30" s="35"/>
    </row>
    <row r="31" spans="1:12" ht="16.8" x14ac:dyDescent="0.3">
      <c r="B31" s="43" t="s">
        <v>25</v>
      </c>
      <c r="C31" s="43"/>
      <c r="D31" s="43"/>
      <c r="E31" s="43"/>
      <c r="F31" s="43"/>
      <c r="G31" s="43"/>
      <c r="H31" s="43"/>
      <c r="I31" s="43"/>
      <c r="J31" s="43"/>
      <c r="K31" s="35"/>
    </row>
    <row r="32" spans="1:12" ht="16.8" x14ac:dyDescent="0.3">
      <c r="B32" s="37"/>
      <c r="C32" s="38"/>
      <c r="D32" s="38"/>
      <c r="E32" s="39"/>
      <c r="F32" s="39"/>
      <c r="G32" s="39"/>
      <c r="H32" s="39"/>
      <c r="I32" s="39"/>
      <c r="J32" s="38"/>
      <c r="K32" s="35"/>
    </row>
    <row r="33" spans="2:12" ht="16.8" x14ac:dyDescent="0.3">
      <c r="B33" s="40" t="s">
        <v>26</v>
      </c>
      <c r="C33" s="40"/>
      <c r="D33" s="40"/>
      <c r="E33" s="41"/>
      <c r="F33" s="41"/>
      <c r="G33" s="41"/>
      <c r="H33" s="41"/>
      <c r="I33" s="41"/>
      <c r="J33" s="40"/>
      <c r="K33" s="35"/>
      <c r="L33" s="40"/>
    </row>
    <row r="34" spans="2:12" ht="16.8" x14ac:dyDescent="0.3">
      <c r="B34" s="36" t="s">
        <v>27</v>
      </c>
      <c r="E34" s="34"/>
      <c r="F34" s="34"/>
      <c r="G34" s="34"/>
      <c r="H34" s="34"/>
      <c r="I34" s="34"/>
      <c r="K34" s="7"/>
    </row>
    <row r="35" spans="2:12" x14ac:dyDescent="0.3">
      <c r="E35" s="34"/>
      <c r="F35" s="34"/>
      <c r="G35" s="34"/>
      <c r="H35" s="34"/>
      <c r="I35" s="34"/>
      <c r="K35" s="7"/>
    </row>
    <row r="36" spans="2:12" x14ac:dyDescent="0.3">
      <c r="B36" t="s">
        <v>19</v>
      </c>
      <c r="E36" s="34"/>
      <c r="F36" s="34"/>
      <c r="G36" s="34"/>
      <c r="H36" s="34"/>
      <c r="I36" s="34"/>
    </row>
    <row r="37" spans="2:12" x14ac:dyDescent="0.3">
      <c r="E37" s="34"/>
      <c r="F37" s="34"/>
      <c r="G37" s="34"/>
      <c r="H37" s="34"/>
      <c r="I37" s="34"/>
    </row>
    <row r="38" spans="2:12" x14ac:dyDescent="0.3">
      <c r="E38" s="34"/>
      <c r="F38" s="34"/>
      <c r="G38" s="34"/>
      <c r="H38" s="34"/>
      <c r="I38" s="34"/>
    </row>
    <row r="39" spans="2:12" x14ac:dyDescent="0.3">
      <c r="E39" s="34"/>
      <c r="F39" s="34"/>
      <c r="G39" s="34"/>
      <c r="H39" s="34"/>
      <c r="I39" s="34"/>
    </row>
    <row r="40" spans="2:12" x14ac:dyDescent="0.3">
      <c r="E40" s="34"/>
      <c r="F40" s="34"/>
      <c r="G40" s="34"/>
      <c r="H40" s="34"/>
      <c r="I40" s="34"/>
    </row>
    <row r="41" spans="2:12" x14ac:dyDescent="0.3">
      <c r="E41" s="34"/>
      <c r="F41" s="34"/>
      <c r="G41" s="34"/>
      <c r="H41" s="34"/>
      <c r="I41" s="34"/>
    </row>
  </sheetData>
  <mergeCells count="8">
    <mergeCell ref="B29:J29"/>
    <mergeCell ref="B30:J30"/>
    <mergeCell ref="B31:J31"/>
    <mergeCell ref="A6:J6"/>
    <mergeCell ref="A8:J8"/>
    <mergeCell ref="A22:J22"/>
    <mergeCell ref="D24:F24"/>
    <mergeCell ref="C27:G27"/>
  </mergeCells>
  <pageMargins left="0.7" right="0.7" top="0.75" bottom="0.75" header="0.511811023622047" footer="0.511811023622047"/>
  <pageSetup paperSize="9" scale="53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dc:description/>
  <cp:lastModifiedBy>KorsanidiNV</cp:lastModifiedBy>
  <cp:revision>2</cp:revision>
  <cp:lastPrinted>2024-03-22T12:49:10Z</cp:lastPrinted>
  <dcterms:created xsi:type="dcterms:W3CDTF">2020-05-15T13:58:28Z</dcterms:created>
  <dcterms:modified xsi:type="dcterms:W3CDTF">2024-03-25T13:29:27Z</dcterms:modified>
  <dc:language>ru-RU</dc:language>
</cp:coreProperties>
</file>