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тарченко\Desktop\Документы\ЗАКУПКИ 2024\Клининг\"/>
    </mc:Choice>
  </mc:AlternateContent>
  <xr:revisionPtr revIDLastSave="0" documentId="13_ncr:1_{F3A4379E-6152-49EB-AD8B-7F282CFA0177}" xr6:coauthVersionLast="47" xr6:coauthVersionMax="47" xr10:uidLastSave="{00000000-0000-0000-0000-000000000000}"/>
  <bookViews>
    <workbookView xWindow="1335" yWindow="1485" windowWidth="24390" windowHeight="15060" xr2:uid="{17712207-30C9-44EE-B3EB-77D26B2A68B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H7" i="1"/>
  <c r="H6" i="1"/>
  <c r="H5" i="1"/>
  <c r="H4" i="1"/>
  <c r="D4" i="1"/>
  <c r="B3" i="1"/>
  <c r="C3" i="1"/>
  <c r="C4" i="1" s="1"/>
  <c r="D3" i="1"/>
  <c r="E3" i="1" l="1"/>
  <c r="E4" i="1" s="1"/>
  <c r="E5" i="1" s="1"/>
  <c r="D9" i="1" l="1"/>
</calcChain>
</file>

<file path=xl/sharedStrings.xml><?xml version="1.0" encoding="utf-8"?>
<sst xmlns="http://schemas.openxmlformats.org/spreadsheetml/2006/main" count="19" uniqueCount="19">
  <si>
    <t>КП1</t>
  </si>
  <si>
    <t>КП2</t>
  </si>
  <si>
    <t>КП3</t>
  </si>
  <si>
    <t>Выполнен методом сравнительного анализа цен.</t>
  </si>
  <si>
    <t>Ведущий специалист по закупкам</t>
  </si>
  <si>
    <t>_________________________/Старченко О.Н./</t>
  </si>
  <si>
    <t>Т.о. начальная максимальная стоимость договора составит:</t>
  </si>
  <si>
    <t>Общая площадь, м кв.:</t>
  </si>
  <si>
    <t>Итого стоимость договора за 18 месяцев , руб.</t>
  </si>
  <si>
    <t xml:space="preserve">Стоимость услуг за 1 месяц, руб. </t>
  </si>
  <si>
    <t>Расчет начальной максимальной цены на оказание услуг по комплексной уборке офисных помещений</t>
  </si>
  <si>
    <t xml:space="preserve">Стоимость услуг за 1 кв. м, руб. </t>
  </si>
  <si>
    <t>Начальное (максимальное) значение</t>
  </si>
  <si>
    <t>2024г</t>
  </si>
  <si>
    <t>2025г</t>
  </si>
  <si>
    <t>2026г.</t>
  </si>
  <si>
    <t>(Пятьсот восемьдесят девять тысяч триста тридцать шесть) рублей 86 коп.</t>
  </si>
  <si>
    <t>Разбивка по годам</t>
  </si>
  <si>
    <t>Сумма,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</si>
</sst>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5" xfId="0" applyNumberFormat="1" applyBorder="1"/>
    <xf numFmtId="4" fontId="0" fillId="0" borderId="4" xfId="0" applyNumberFormat="1" applyBorder="1"/>
    <xf numFmtId="4" fontId="1" fillId="0" borderId="0" xfId="0" applyNumberFormat="1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" fontId="0" fillId="0" borderId="6" xfId="0" applyNumberFormat="1" applyBorder="1" applyAlignment="1">
      <alignment wrapText="1"/>
    </xf>
    <xf numFmtId="4" fontId="0" fillId="0" borderId="0" xfId="0" applyNumberFormat="1" applyAlignment="1">
      <alignment horizontal="left" wrapText="1"/>
    </xf>
    <xf numFmtId="4" fontId="1" fillId="0" borderId="4" xfId="0" applyNumberFormat="1" applyFont="1" applyBorder="1"/>
    <xf numFmtId="0" fontId="1" fillId="2" borderId="9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4" fontId="1" fillId="0" borderId="6" xfId="0" applyNumberFormat="1" applyFont="1" applyBorder="1" applyAlignment="1">
      <alignment horizontal="left" wrapText="1"/>
    </xf>
    <xf numFmtId="4" fontId="1" fillId="0" borderId="7" xfId="0" applyNumberFormat="1" applyFont="1" applyBorder="1" applyAlignment="1">
      <alignment horizontal="left" wrapText="1"/>
    </xf>
    <xf numFmtId="4" fontId="1" fillId="0" borderId="8" xfId="0" applyNumberFormat="1" applyFont="1" applyBorder="1" applyAlignment="1">
      <alignment horizontal="left" wrapText="1"/>
    </xf>
    <xf numFmtId="4" fontId="1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2" borderId="10" xfId="0" applyFont="1" applyFill="1" applyBorder="1" applyAlignment="1">
      <alignment horizontal="center" wrapText="1"/>
    </xf>
    <xf numFmtId="4" fontId="1" fillId="0" borderId="11" xfId="0" applyNumberFormat="1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2658C-4715-48A5-9968-E42AA6B8DDC5}">
  <dimension ref="A1:M12"/>
  <sheetViews>
    <sheetView tabSelected="1" workbookViewId="0">
      <selection activeCell="D9" sqref="D9"/>
    </sheetView>
  </sheetViews>
  <sheetFormatPr defaultRowHeight="15" x14ac:dyDescent="0.25"/>
  <cols>
    <col min="1" max="1" width="25" customWidth="1"/>
    <col min="2" max="2" width="14.28515625" customWidth="1"/>
    <col min="3" max="3" width="15.140625" customWidth="1"/>
    <col min="4" max="4" width="16.28515625" customWidth="1"/>
    <col min="5" max="5" width="29.85546875" customWidth="1"/>
    <col min="7" max="7" width="13.5703125" customWidth="1"/>
    <col min="8" max="8" width="14.5703125" customWidth="1"/>
    <col min="9" max="9" width="16.7109375" customWidth="1"/>
    <col min="13" max="13" width="14.7109375" customWidth="1"/>
  </cols>
  <sheetData>
    <row r="1" spans="1:13" ht="42" customHeight="1" thickBot="1" x14ac:dyDescent="0.3">
      <c r="A1" s="12" t="s">
        <v>10</v>
      </c>
      <c r="B1" s="12"/>
      <c r="C1" s="12"/>
      <c r="D1" s="12"/>
      <c r="E1" s="12"/>
    </row>
    <row r="2" spans="1:13" ht="41.25" customHeight="1" thickBot="1" x14ac:dyDescent="0.3">
      <c r="A2" s="2"/>
      <c r="B2" s="6" t="s">
        <v>0</v>
      </c>
      <c r="C2" s="7" t="s">
        <v>1</v>
      </c>
      <c r="D2" s="7" t="s">
        <v>2</v>
      </c>
      <c r="E2" s="11" t="s">
        <v>12</v>
      </c>
    </row>
    <row r="3" spans="1:13" ht="39" customHeight="1" thickBot="1" x14ac:dyDescent="0.3">
      <c r="A3" s="8" t="s">
        <v>11</v>
      </c>
      <c r="B3" s="4">
        <f>3.53*22</f>
        <v>77.66</v>
      </c>
      <c r="C3" s="3">
        <f>3.3*22</f>
        <v>72.599999999999994</v>
      </c>
      <c r="D3" s="3">
        <f>3.05*22</f>
        <v>67.099999999999994</v>
      </c>
      <c r="E3" s="3">
        <f>AVERAGE(B3,C3,D3)</f>
        <v>72.453333333333333</v>
      </c>
      <c r="F3" s="1"/>
      <c r="G3" s="19" t="s">
        <v>17</v>
      </c>
      <c r="H3" s="11" t="s">
        <v>18</v>
      </c>
    </row>
    <row r="4" spans="1:13" ht="36" customHeight="1" thickBot="1" x14ac:dyDescent="0.3">
      <c r="A4" s="8" t="s">
        <v>9</v>
      </c>
      <c r="B4" s="4">
        <f>B3*B6</f>
        <v>35093.777399999999</v>
      </c>
      <c r="C4" s="3">
        <f>C3*B6</f>
        <v>32807.214</v>
      </c>
      <c r="D4" s="3">
        <f>D3*B6</f>
        <v>30321.818999999996</v>
      </c>
      <c r="E4" s="3">
        <f>E3*B6</f>
        <v>32740.936799999999</v>
      </c>
      <c r="F4" s="1"/>
      <c r="G4" s="21" t="s">
        <v>13</v>
      </c>
      <c r="H4" s="20">
        <f>E4*3</f>
        <v>98222.810400000002</v>
      </c>
      <c r="K4" s="1"/>
      <c r="L4" s="1"/>
      <c r="M4" s="1"/>
    </row>
    <row r="5" spans="1:13" ht="30" customHeight="1" thickBot="1" x14ac:dyDescent="0.3">
      <c r="A5" s="13" t="s">
        <v>8</v>
      </c>
      <c r="B5" s="14"/>
      <c r="C5" s="14"/>
      <c r="D5" s="15"/>
      <c r="E5" s="10">
        <f>E4*18</f>
        <v>589336.86239999998</v>
      </c>
      <c r="G5" s="22" t="s">
        <v>14</v>
      </c>
      <c r="H5" s="20">
        <f>E4*12</f>
        <v>392891.24160000001</v>
      </c>
      <c r="L5" s="1"/>
      <c r="M5" s="1"/>
    </row>
    <row r="6" spans="1:13" ht="30" customHeight="1" thickBot="1" x14ac:dyDescent="0.3">
      <c r="A6" s="9" t="s">
        <v>7</v>
      </c>
      <c r="B6" s="9">
        <v>451.89</v>
      </c>
      <c r="C6" s="9"/>
      <c r="D6" s="9"/>
      <c r="E6" s="1"/>
      <c r="G6" s="23" t="s">
        <v>15</v>
      </c>
      <c r="H6" s="20">
        <f>E4*3</f>
        <v>98222.810400000002</v>
      </c>
      <c r="L6" s="1"/>
      <c r="M6" s="1"/>
    </row>
    <row r="7" spans="1:13" x14ac:dyDescent="0.25">
      <c r="A7" t="s">
        <v>3</v>
      </c>
      <c r="B7" s="1"/>
      <c r="C7" s="1"/>
      <c r="D7" s="1"/>
      <c r="E7" s="1"/>
      <c r="H7" s="1">
        <f>SUM(H4:H6)</f>
        <v>589336.86239999998</v>
      </c>
    </row>
    <row r="8" spans="1:13" x14ac:dyDescent="0.25">
      <c r="B8" s="1"/>
      <c r="C8" s="1"/>
      <c r="D8" s="1"/>
      <c r="E8" s="1"/>
    </row>
    <row r="9" spans="1:13" ht="15" customHeight="1" x14ac:dyDescent="0.25">
      <c r="A9" s="18" t="s">
        <v>6</v>
      </c>
      <c r="B9" s="18"/>
      <c r="C9" s="18"/>
      <c r="D9" s="16">
        <f>E5</f>
        <v>589336.86239999998</v>
      </c>
      <c r="E9" s="5" t="s">
        <v>16</v>
      </c>
    </row>
    <row r="10" spans="1:13" x14ac:dyDescent="0.25">
      <c r="A10" s="17"/>
      <c r="B10" s="17"/>
      <c r="C10" s="17"/>
      <c r="D10" s="17"/>
    </row>
    <row r="12" spans="1:13" x14ac:dyDescent="0.25">
      <c r="A12" t="s">
        <v>4</v>
      </c>
      <c r="C12" t="s">
        <v>5</v>
      </c>
    </row>
  </sheetData>
  <mergeCells count="3">
    <mergeCell ref="A1:E1"/>
    <mergeCell ref="A5:D5"/>
    <mergeCell ref="A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Старченко</dc:creator>
  <cp:lastModifiedBy>Старченко Ольга</cp:lastModifiedBy>
  <dcterms:created xsi:type="dcterms:W3CDTF">2021-09-07T11:11:41Z</dcterms:created>
  <dcterms:modified xsi:type="dcterms:W3CDTF">2024-08-20T13:08:56Z</dcterms:modified>
</cp:coreProperties>
</file>