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НМЦК" sheetId="1" state="visible" r:id="rId1"/>
  </sheets>
  <definedNames>
    <definedName name="_Hlk99372650" localSheetId="0">НМЦК!#REF!</definedName>
    <definedName name="_xlnm._FilterDatabase" localSheetId="0" hidden="1">НМЦК!$A$6:$L$6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<sst xmlns="http://schemas.openxmlformats.org/spreadsheetml/2006/main" count="25" uniqueCount="25">
  <si>
    <t xml:space="preserve">Обоснование начальной (максимальной) цены договора</t>
  </si>
  <si>
    <t xml:space="preserve">Оказание услуг на поставку продуктов питания  (молочная продукция) для нужд ООО Санаторий Тарханы</t>
  </si>
  <si>
    <t xml:space="preserve">Цена за единицу товара, работы, услуги (рублей)  </t>
  </si>
  <si>
    <t xml:space="preserve">Номер строки</t>
  </si>
  <si>
    <t xml:space="preserve">Наименование товара, работы, услуги, входящих в предмет закупки</t>
  </si>
  <si>
    <t xml:space="preserve">Единица измерения</t>
  </si>
  <si>
    <t>Количество</t>
  </si>
  <si>
    <t xml:space="preserve">Источник № 1</t>
  </si>
  <si>
    <t xml:space="preserve">Источник № 2</t>
  </si>
  <si>
    <t xml:space="preserve">Источник № 3</t>
  </si>
  <si>
    <t xml:space="preserve">Среднее арифметическое значение, руб.</t>
  </si>
  <si>
    <t xml:space="preserve">Среднее квадратическое отклонение</t>
  </si>
  <si>
    <t xml:space="preserve">Расчет коэффициента вариации 
цен  
</t>
  </si>
  <si>
    <t xml:space="preserve">Среднее арифметическое значение, руб., округлённое</t>
  </si>
  <si>
    <t>НМЦД</t>
  </si>
  <si>
    <t xml:space="preserve">молоко питьевое</t>
  </si>
  <si>
    <t>кг</t>
  </si>
  <si>
    <t xml:space="preserve">кефир (не более 15гр)</t>
  </si>
  <si>
    <t xml:space="preserve">кефир (не менее 0,2 кг)</t>
  </si>
  <si>
    <t>ряженка</t>
  </si>
  <si>
    <t xml:space="preserve">сметана (не более 14 суток)</t>
  </si>
  <si>
    <t>творог</t>
  </si>
  <si>
    <t xml:space="preserve">сметана ( не менее 7 суток)</t>
  </si>
  <si>
    <r>
      <rPr>
        <sz val="12"/>
        <rFont val="Times New Roman"/>
      </rPr>
      <t xml:space="preserve">1.  НМЦД  рассчитана в воответствии с положением о закупке товаров, работ, услуг заказчика и составляет </t>
    </r>
    <r>
      <rPr>
        <b/>
        <sz val="12"/>
        <rFont val="Times New Roman"/>
      </rPr>
      <t xml:space="preserve"> 2356 р,67 коп. (две тысячи триста пятьдесят шесть рублей), 67 коп.</t>
    </r>
    <r>
      <rPr>
        <sz val="12"/>
        <rFont val="Times New Roman"/>
      </rPr>
      <t xml:space="preserve">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
 </t>
    </r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</si>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</sst>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6">
    <font>
      <sz val="10.000000"/>
      <color theme="1"/>
      <name val="Arial"/>
    </font>
    <font>
      <sz val="10.000000"/>
      <name val="Arial Cyr"/>
    </font>
    <font>
      <sz val="10.000000"/>
      <name val="Arial"/>
    </font>
    <font>
      <sz val="12.000000"/>
      <name val="Times New Roman"/>
    </font>
    <font>
      <b/>
      <sz val="12.000000"/>
      <name val="Times New Roman"/>
    </font>
    <font>
      <sz val="12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9" applyNumberFormat="1" applyFont="0" applyFill="0" applyBorder="0" applyProtection="0"/>
  </cellStyleXfs>
  <cellXfs count="29">
    <xf fontId="0" fillId="0" borderId="0" numFmtId="0" xfId="0"/>
    <xf fontId="3" fillId="2" borderId="0" numFmtId="0" xfId="0" applyFont="1" applyFill="1"/>
    <xf fontId="3" fillId="2" borderId="0" numFmtId="0" xfId="0" applyFont="1" applyFill="1" applyAlignment="1">
      <alignment horizontal="center" vertical="center"/>
    </xf>
    <xf fontId="3" fillId="2" borderId="0" numFmtId="0" xfId="0" applyFont="1" applyFill="1" applyAlignment="1">
      <alignment vertical="center"/>
    </xf>
    <xf fontId="3" fillId="0" borderId="0" numFmtId="0" xfId="0" applyFont="1"/>
    <xf fontId="3" fillId="2" borderId="0" numFmtId="2" xfId="0" applyNumberFormat="1" applyFont="1" applyFill="1"/>
    <xf fontId="3" fillId="2" borderId="0" numFmtId="0" xfId="0" applyFont="1" applyFill="1" applyAlignment="1">
      <alignment horizontal="right" wrapText="1"/>
    </xf>
    <xf fontId="4" fillId="2" borderId="0" numFmtId="0" xfId="0" applyFont="1" applyFill="1" applyAlignment="1">
      <alignment vertical="center"/>
    </xf>
    <xf fontId="4" fillId="3" borderId="1" numFmtId="0" xfId="0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>
      <alignment horizontal="left" vertical="center"/>
    </xf>
    <xf fontId="4" fillId="2" borderId="3" numFmtId="0" xfId="0" applyFont="1" applyFill="1" applyBorder="1" applyAlignment="1">
      <alignment horizontal="left" vertical="center"/>
    </xf>
    <xf fontId="4" fillId="2" borderId="4" numFmtId="0" xfId="0" applyFont="1" applyFill="1" applyBorder="1" applyAlignment="1">
      <alignment horizontal="left" vertical="center"/>
    </xf>
    <xf fontId="4" fillId="4" borderId="1" numFmtId="0" xfId="0" applyFont="1" applyFill="1" applyBorder="1" applyAlignment="1">
      <alignment horizontal="center" vertical="center" wrapText="1"/>
    </xf>
    <xf fontId="4" fillId="3" borderId="5" numFmtId="0" xfId="0" applyFont="1" applyFill="1" applyBorder="1" applyAlignment="1">
      <alignment horizontal="center" vertical="center" wrapText="1"/>
    </xf>
    <xf fontId="4" fillId="4" borderId="5" numFmtId="0" xfId="0" applyFont="1" applyFill="1" applyBorder="1" applyAlignment="1">
      <alignment horizontal="center" vertical="center" wrapText="1"/>
    </xf>
    <xf fontId="4" fillId="4" borderId="1" numFmtId="2" xfId="0" applyNumberFormat="1" applyFont="1" applyFill="1" applyBorder="1" applyAlignment="1">
      <alignment horizontal="center" vertical="center" wrapText="1"/>
    </xf>
    <xf fontId="4" fillId="2" borderId="0" numFmtId="0" xfId="0" applyFont="1" applyFill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3" fillId="2" borderId="1" numFmtId="164" xfId="0" applyNumberFormat="1" applyFont="1" applyFill="1" applyBorder="1" applyAlignment="1">
      <alignment horizontal="center" vertical="center" wrapText="1"/>
    </xf>
    <xf fontId="3" fillId="2" borderId="1" numFmtId="2" xfId="0" applyNumberFormat="1" applyFont="1" applyFill="1" applyBorder="1" applyAlignment="1">
      <alignment horizontal="center" vertical="center"/>
    </xf>
    <xf fontId="3" fillId="2" borderId="1" numFmtId="10" xfId="2" applyNumberFormat="1" applyFont="1" applyFill="1" applyBorder="1" applyAlignment="1">
      <alignment horizontal="center" vertical="center"/>
    </xf>
    <xf fontId="3" fillId="2" borderId="1" numFmtId="164" xfId="0" applyNumberFormat="1" applyFont="1" applyFill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3" fillId="2" borderId="6" numFmtId="0" xfId="0" applyFont="1" applyFill="1" applyBorder="1" applyAlignment="1">
      <alignment horizontal="left" wrapText="1"/>
    </xf>
    <xf fontId="4" fillId="4" borderId="0" numFmtId="4" xfId="2" applyNumberFormat="1" applyFont="1" applyFill="1" applyAlignment="1">
      <alignment horizontal="center" vertical="center"/>
    </xf>
    <xf fontId="3" fillId="2" borderId="0" numFmtId="0" xfId="0" applyFont="1" applyFill="1" applyAlignment="1">
      <alignment horizontal="left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" zoomScale="68" workbookViewId="0">
      <selection activeCell="R12" activeCellId="0" sqref="R12"/>
    </sheetView>
  </sheetViews>
  <sheetFormatPr defaultColWidth="19.33203125" defaultRowHeight="12.75"/>
  <cols>
    <col customWidth="1" min="1" max="1" style="2" width="11"/>
    <col customWidth="1" min="2" max="2" style="3" width="50.33203125"/>
    <col customWidth="1" min="3" max="3" style="1" width="13.5546875"/>
    <col customWidth="1" min="4" max="4" style="1" width="17"/>
    <col customWidth="1" min="5" max="5" style="4" width="21.33203125"/>
    <col customWidth="1" min="6" max="7" style="4" width="18.5546875"/>
    <col customWidth="1" min="8" max="8" style="5" width="15.5546875"/>
    <col customWidth="1" min="9" max="9" style="5" width="12.5546875"/>
    <col customWidth="1" min="10" max="10" style="1" width="15.5546875"/>
    <col customWidth="1" min="11" max="11" style="5" width="13.88671875"/>
    <col customWidth="1" min="12" max="12" style="1" width="24.44140625"/>
    <col customWidth="1" hidden="1" min="13" max="16" style="1" width="19.33203125"/>
    <col customWidth="1" hidden="1" min="17" max="17" style="1" width="0"/>
    <col min="18" max="16384" style="1" width="19.33203125"/>
  </cols>
  <sheetData>
    <row r="1" ht="57" customHeight="1">
      <c r="E1" s="4">
        <f>SUM(B1)</f>
        <v>0</v>
      </c>
      <c r="H1" s="6"/>
      <c r="I1" s="6"/>
      <c r="J1" s="6"/>
      <c r="K1" s="6"/>
      <c r="L1" s="6"/>
    </row>
    <row r="4" ht="15">
      <c r="A4" s="7" t="s">
        <v>0</v>
      </c>
      <c r="B4" s="7"/>
      <c r="E4" s="8" t="s">
        <v>1</v>
      </c>
      <c r="F4" s="9"/>
      <c r="G4" s="9"/>
      <c r="H4" s="9"/>
      <c r="I4" s="9"/>
      <c r="J4" s="9"/>
      <c r="K4" s="9"/>
      <c r="L4" s="9"/>
    </row>
    <row r="5" ht="15">
      <c r="E5" s="10" t="s">
        <v>2</v>
      </c>
      <c r="F5" s="11"/>
      <c r="G5" s="11"/>
      <c r="H5" s="12"/>
    </row>
    <row r="6" ht="156" customHeight="1">
      <c r="A6" s="13" t="s">
        <v>3</v>
      </c>
      <c r="B6" s="13" t="s">
        <v>4</v>
      </c>
      <c r="C6" s="14" t="s">
        <v>5</v>
      </c>
      <c r="D6" s="15" t="s">
        <v>6</v>
      </c>
      <c r="E6" s="8" t="s">
        <v>7</v>
      </c>
      <c r="F6" s="8" t="s">
        <v>8</v>
      </c>
      <c r="G6" s="8" t="s">
        <v>9</v>
      </c>
      <c r="H6" s="16" t="s">
        <v>10</v>
      </c>
      <c r="I6" s="16" t="s">
        <v>11</v>
      </c>
      <c r="J6" s="13" t="s">
        <v>12</v>
      </c>
      <c r="K6" s="16" t="s">
        <v>13</v>
      </c>
      <c r="L6" s="13" t="s">
        <v>14</v>
      </c>
      <c r="M6" s="17"/>
      <c r="R6" s="18"/>
    </row>
    <row r="7" ht="15">
      <c r="A7" s="19">
        <v>1</v>
      </c>
      <c r="B7" s="19" t="s">
        <v>15</v>
      </c>
      <c r="C7" s="20" t="s">
        <v>16</v>
      </c>
      <c r="D7" s="20">
        <v>1</v>
      </c>
      <c r="E7" s="21">
        <v>130</v>
      </c>
      <c r="F7" s="21">
        <v>120</v>
      </c>
      <c r="G7" s="21">
        <v>110</v>
      </c>
      <c r="H7" s="21">
        <f t="shared" ref="H7:H8" si="0">AVERAGE(E7:G7)</f>
        <v>120</v>
      </c>
      <c r="I7" s="22">
        <f t="shared" ref="I7:I8" si="1">STDEV(E7:G7)</f>
        <v>10</v>
      </c>
      <c r="J7" s="23">
        <v>6.2800000000000009e-002</v>
      </c>
      <c r="K7" s="24">
        <f t="shared" ref="K7:K8" si="2">ROUND(H7,2)</f>
        <v>120</v>
      </c>
      <c r="L7" s="24">
        <f t="shared" ref="L7:L8" si="3">D7*K7</f>
        <v>120</v>
      </c>
      <c r="M7" s="17"/>
      <c r="R7" s="18"/>
    </row>
    <row r="8" ht="42.75" customHeight="1">
      <c r="A8" s="19">
        <v>2</v>
      </c>
      <c r="B8" s="19" t="s">
        <v>17</v>
      </c>
      <c r="C8" s="19" t="s">
        <v>16</v>
      </c>
      <c r="D8" s="25">
        <v>1</v>
      </c>
      <c r="E8" s="22">
        <v>245</v>
      </c>
      <c r="F8" s="22">
        <v>240</v>
      </c>
      <c r="G8" s="22">
        <v>220</v>
      </c>
      <c r="H8" s="21">
        <f t="shared" si="0"/>
        <v>235</v>
      </c>
      <c r="I8" s="22">
        <f t="shared" si="1"/>
        <v>13.228756555322953</v>
      </c>
      <c r="J8" s="23">
        <v>3.2000000000000001e-002</v>
      </c>
      <c r="K8" s="24">
        <f t="shared" si="2"/>
        <v>235</v>
      </c>
      <c r="L8" s="24">
        <f t="shared" si="3"/>
        <v>235</v>
      </c>
      <c r="M8" s="17"/>
      <c r="R8" s="18"/>
    </row>
    <row r="9" ht="42.75" customHeight="1">
      <c r="A9" s="19">
        <v>3</v>
      </c>
      <c r="B9" s="19" t="s">
        <v>18</v>
      </c>
      <c r="C9" s="19" t="s">
        <v>16</v>
      </c>
      <c r="D9" s="25">
        <v>1</v>
      </c>
      <c r="E9" s="22">
        <v>135</v>
      </c>
      <c r="F9" s="22">
        <v>130</v>
      </c>
      <c r="G9" s="22">
        <v>120</v>
      </c>
      <c r="H9" s="21">
        <v>131</v>
      </c>
      <c r="I9" s="22">
        <v>3.6099999999999999</v>
      </c>
      <c r="J9" s="23">
        <v>2.75e-002</v>
      </c>
      <c r="K9" s="24">
        <v>131</v>
      </c>
      <c r="L9" s="24">
        <v>131</v>
      </c>
      <c r="M9" s="17"/>
      <c r="R9" s="18"/>
    </row>
    <row r="10" ht="42.75" customHeight="1">
      <c r="A10" s="19">
        <v>4</v>
      </c>
      <c r="B10" s="19" t="s">
        <v>19</v>
      </c>
      <c r="C10" s="19" t="s">
        <v>16</v>
      </c>
      <c r="D10" s="25">
        <v>1</v>
      </c>
      <c r="E10" s="22">
        <v>245</v>
      </c>
      <c r="F10" s="22">
        <v>240</v>
      </c>
      <c r="G10" s="22">
        <v>220</v>
      </c>
      <c r="H10" s="21">
        <v>242</v>
      </c>
      <c r="I10" s="22">
        <v>2.52</v>
      </c>
      <c r="J10" s="23">
        <v>1.04e-002</v>
      </c>
      <c r="K10" s="24">
        <v>242.33000000000001</v>
      </c>
      <c r="L10" s="24">
        <v>242.33000000000001</v>
      </c>
      <c r="M10" s="17"/>
      <c r="R10" s="18"/>
    </row>
    <row r="11" ht="42.75" customHeight="1">
      <c r="A11" s="19">
        <v>5</v>
      </c>
      <c r="B11" s="19" t="s">
        <v>20</v>
      </c>
      <c r="C11" s="19" t="s">
        <v>16</v>
      </c>
      <c r="D11" s="25">
        <v>1</v>
      </c>
      <c r="E11" s="22">
        <v>550</v>
      </c>
      <c r="F11" s="22">
        <v>530</v>
      </c>
      <c r="G11" s="22">
        <v>420</v>
      </c>
      <c r="H11" s="21">
        <v>530</v>
      </c>
      <c r="I11" s="22">
        <v>20</v>
      </c>
      <c r="J11" s="23">
        <v>3.7699999999999997e-002</v>
      </c>
      <c r="K11" s="24">
        <v>530</v>
      </c>
      <c r="L11" s="24">
        <v>530</v>
      </c>
      <c r="M11" s="17"/>
      <c r="R11" s="18"/>
    </row>
    <row r="12" ht="42.75" customHeight="1">
      <c r="A12" s="19">
        <v>6</v>
      </c>
      <c r="B12" s="19" t="s">
        <v>21</v>
      </c>
      <c r="C12" s="19" t="s">
        <v>16</v>
      </c>
      <c r="D12" s="25">
        <v>1</v>
      </c>
      <c r="E12" s="22">
        <v>590</v>
      </c>
      <c r="F12" s="22">
        <v>580</v>
      </c>
      <c r="G12" s="22">
        <v>480</v>
      </c>
      <c r="H12" s="21">
        <v>576.66999999999996</v>
      </c>
      <c r="I12" s="22">
        <v>15.279999999999999</v>
      </c>
      <c r="J12" s="23">
        <v>2.6499999999999999e-002</v>
      </c>
      <c r="K12" s="24">
        <v>576.66999999999996</v>
      </c>
      <c r="L12" s="24">
        <v>576.66999999999996</v>
      </c>
      <c r="M12" s="17"/>
      <c r="R12" s="18"/>
    </row>
    <row r="13" ht="42.75" customHeight="1">
      <c r="A13" s="19">
        <v>7</v>
      </c>
      <c r="B13" s="19" t="s">
        <v>22</v>
      </c>
      <c r="C13" s="19" t="s">
        <v>16</v>
      </c>
      <c r="D13" s="25">
        <v>1</v>
      </c>
      <c r="E13" s="22">
        <v>530</v>
      </c>
      <c r="F13" s="22">
        <v>520</v>
      </c>
      <c r="G13" s="22">
        <v>450</v>
      </c>
      <c r="H13" s="21">
        <v>521.66999999999996</v>
      </c>
      <c r="I13" s="22">
        <v>7.6399999999999997</v>
      </c>
      <c r="J13" s="23">
        <v>1.46e-002</v>
      </c>
      <c r="K13" s="24">
        <v>521.66999999999996</v>
      </c>
      <c r="L13" s="24">
        <v>521.66999999999996</v>
      </c>
      <c r="M13" s="17"/>
      <c r="R13" s="18"/>
    </row>
    <row r="14" ht="43.799999999999997" customHeight="1">
      <c r="A14" s="26" t="s">
        <v>23</v>
      </c>
      <c r="B14" s="26"/>
      <c r="C14" s="26"/>
      <c r="D14" s="26"/>
      <c r="E14" s="26"/>
      <c r="F14" s="26"/>
      <c r="G14" s="26"/>
      <c r="H14" s="26"/>
      <c r="I14" s="26"/>
      <c r="K14" s="5" t="s">
        <v>24</v>
      </c>
      <c r="L14" s="27">
        <f>SUM(L7:L13)</f>
        <v>2356.6700000000001</v>
      </c>
    </row>
    <row r="15" ht="41.399999999999999" customHeight="1">
      <c r="A15" s="28"/>
      <c r="B15" s="28"/>
      <c r="C15" s="28"/>
      <c r="D15" s="28"/>
      <c r="E15" s="28"/>
      <c r="F15" s="28"/>
      <c r="G15" s="28"/>
      <c r="H15" s="28"/>
      <c r="I15" s="28"/>
    </row>
    <row r="16" ht="158.25" customHeight="1">
      <c r="A16" s="28"/>
      <c r="B16" s="28"/>
      <c r="C16" s="28"/>
      <c r="D16" s="28"/>
      <c r="E16" s="28"/>
      <c r="F16" s="28"/>
      <c r="G16" s="28"/>
      <c r="H16" s="28"/>
      <c r="I16" s="28"/>
    </row>
    <row r="17" ht="43.799999999999997" customHeight="1"/>
  </sheetData>
  <mergeCells count="4">
    <mergeCell ref="H1:L1"/>
    <mergeCell ref="E4:L4"/>
    <mergeCell ref="E5:H5"/>
    <mergeCell ref="A14:I16"/>
  </mergeCells>
  <printOptions headings="0" gridLines="0"/>
  <pageMargins left="0.35433070866141736" right="0.31496062992125984" top="0.98425196850393704" bottom="0.98425196850393704" header="0.51181102362204722" footer="0.51181102362204722"/>
  <pageSetup paperSize="9" scale="47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ONLYOFFICE/8.2.2.22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revision>4</cp:revision>
  <dcterms:created xsi:type="dcterms:W3CDTF">2023-02-05T16:33:53Z</dcterms:created>
  <dcterms:modified xsi:type="dcterms:W3CDTF">2024-12-27T13:16:15Z</dcterms:modified>
</cp:coreProperties>
</file>