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zer\Desktop\Лифты\"/>
    </mc:Choice>
  </mc:AlternateContent>
  <xr:revisionPtr revIDLastSave="0" documentId="8_{26080BDD-DC2D-4416-9361-ED3C43CD6AA6}" xr6:coauthVersionLast="37" xr6:coauthVersionMax="37" xr10:uidLastSave="{00000000-0000-0000-0000-000000000000}"/>
  <bookViews>
    <workbookView xWindow="0" yWindow="0" windowWidth="7908" windowHeight="8244" tabRatio="500" xr2:uid="{00000000-000D-0000-FFFF-FFFF00000000}"/>
  </bookViews>
  <sheets>
    <sheet name="Лист1" sheetId="1" r:id="rId1"/>
  </sheets>
  <definedNames>
    <definedName name="_xlnm.Print_Area" localSheetId="0">Лист1!$A$1:$O$27</definedName>
  </definedNames>
  <calcPr calcId="179021" calcOnSave="0" concurrentCalc="0"/>
</workbook>
</file>

<file path=xl/calcChain.xml><?xml version="1.0" encoding="utf-8"?>
<calcChain xmlns="http://schemas.openxmlformats.org/spreadsheetml/2006/main">
  <c r="N12" i="1" l="1"/>
  <c r="M12" i="1"/>
  <c r="L12" i="1"/>
  <c r="N13" i="1"/>
  <c r="J12" i="1"/>
  <c r="K12" i="1"/>
</calcChain>
</file>

<file path=xl/sharedStrings.xml><?xml version="1.0" encoding="utf-8"?>
<sst xmlns="http://schemas.openxmlformats.org/spreadsheetml/2006/main" count="36" uniqueCount="32">
  <si>
    <t xml:space="preserve"> </t>
  </si>
  <si>
    <t xml:space="preserve">Обоснование начальной (максимальной) цены контракта, 
цены контракта, заключаемого с единственным поставщиком (подрядчиком, исполнителем)           </t>
  </si>
  <si>
    <t>Характеристики объекта закупки</t>
  </si>
  <si>
    <t>№</t>
  </si>
  <si>
    <t>Наименование товара, услуги (работы)</t>
  </si>
  <si>
    <t>ОКПД2/КТРУ</t>
  </si>
  <si>
    <t>Единица измерения</t>
  </si>
  <si>
    <t>Кол-во</t>
  </si>
  <si>
    <t>Среднее квадратичное отклонение</t>
  </si>
  <si>
    <t>Коэффициент вариации (%)</t>
  </si>
  <si>
    <t>Цена (руб.)</t>
  </si>
  <si>
    <t>Итого:</t>
  </si>
  <si>
    <t>(должность)</t>
  </si>
  <si>
    <t>(подпись/расшифровка подписи)</t>
  </si>
  <si>
    <t>1</t>
  </si>
  <si>
    <t>19.20.21.125</t>
  </si>
  <si>
    <t>Поставщик 1</t>
  </si>
  <si>
    <t>Поставщик 2</t>
  </si>
  <si>
    <t>Поставщик 3</t>
  </si>
  <si>
    <t>Средняя цена (руб.)</t>
  </si>
  <si>
    <t>Услуги по ремонту и техническому обслуживанию подъемно-транспортного оборудования</t>
  </si>
  <si>
    <t>Используемый метод определения НМЦД
с обоснованием:</t>
  </si>
  <si>
    <t>Акционерное общество «Жилищно-эксплуатационное объединение»</t>
  </si>
  <si>
    <t>Метод сопоставимых рыночных цен (анализа рынка) является приоритетным для определения и обоснования начальной (максимальной) цены Договора, цены Договора, заключаемого с единственным поставщиком (подрядчиком, исполнителем) 
Расчет выполнен в соответствии с п.1.6.6. р. 1.6. Положения о закупке товаров, работ, услуг для нужд АО «Жилищно-эксплуатационное объединение»</t>
  </si>
  <si>
    <t>месяц</t>
  </si>
  <si>
    <t>Минимальная цена (руб.)</t>
  </si>
  <si>
    <r>
      <t xml:space="preserve">На основании проведенного анализа рынка и расчетов, НМЦД составляет: </t>
    </r>
    <r>
      <rPr>
        <b/>
        <sz val="10"/>
        <color rgb="FF000000"/>
        <rFont val="Times New Roman"/>
        <family val="1"/>
        <charset val="204"/>
      </rPr>
      <t xml:space="preserve">2 160 000 (два миллиона сто шестьдесят тысяч) </t>
    </r>
    <r>
      <rPr>
        <sz val="10"/>
        <color rgb="FF000000"/>
        <rFont val="Times New Roman"/>
        <family val="1"/>
        <charset val="204"/>
      </rPr>
      <t>рублей 00 копеек, включая НДС. В целях эффективности использования денежных средств заказчик вправе исходить из необходимости достижения заданных результатов с использованием наименьшего объема средств (экономности) и определить начальную (максимальную) цену договора на основании наименьшей ценовой информации.</t>
    </r>
  </si>
  <si>
    <t xml:space="preserve">Расчет НМЦД (рын) произведен по формуле:
V - количество (объем) закупаемого товара;
n - количество значений, используемых в расчете;
i - номер источника ценовой информации;
Цi - цена единицы товара, работы, услуги                            </t>
  </si>
  <si>
    <t>НМЦД</t>
  </si>
  <si>
    <t>Дата подготовки обоснования НМЦД:"17" января 2025 г.</t>
  </si>
  <si>
    <t>Начальник юридического отдела</t>
  </si>
  <si>
    <t>/ В.С. Поселюжный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</si>
</sst>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#########"/>
  </numFmts>
  <fonts count="5" x14ac:knownFonts="1">
    <font>
      <sz val="11"/>
      <color rgb="FF000000"/>
      <name val="Calibri"/>
      <charset val="204"/>
    </font>
    <font>
      <sz val="11"/>
      <color rgb="FF000000"/>
      <name val="Calibri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auto="1"/>
      </bottom>
      <diagonal/>
    </border>
    <border>
      <left/>
      <right/>
      <top style="medium">
        <color rgb="FFC0C0C0"/>
      </top>
      <bottom style="thin">
        <color auto="1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 applyAlignment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2" fontId="3" fillId="0" borderId="0" xfId="0" applyNumberFormat="1" applyFont="1" applyAlignment="1">
      <alignment vertical="top" wrapText="1"/>
    </xf>
    <xf numFmtId="2" fontId="3" fillId="0" borderId="0" xfId="0" applyNumberFormat="1" applyFont="1"/>
    <xf numFmtId="2" fontId="3" fillId="0" borderId="13" xfId="0" applyNumberFormat="1" applyFont="1" applyBorder="1"/>
    <xf numFmtId="2" fontId="3" fillId="0" borderId="0" xfId="0" applyNumberFormat="1" applyFont="1" applyBorder="1"/>
    <xf numFmtId="164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2" fontId="2" fillId="2" borderId="16" xfId="0" applyNumberFormat="1" applyFont="1" applyFill="1" applyBorder="1" applyAlignment="1">
      <alignment horizontal="center" vertical="center"/>
    </xf>
    <xf numFmtId="10" fontId="2" fillId="2" borderId="16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 applyBorder="1" applyAlignment="1">
      <alignment wrapText="1"/>
    </xf>
    <xf numFmtId="164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429895</xdr:colOff>
      <xdr:row>8</xdr:row>
      <xdr:rowOff>182245</xdr:rowOff>
    </xdr:from>
    <xdr:to>
      <xdr:col>2</xdr:col>
      <xdr:colOff>128270</xdr:colOff>
      <xdr:row>8</xdr:row>
      <xdr:rowOff>802005</xdr:rowOff>
    </xdr:to>
    <xdr:pic>
      <xdr:nvPicPr>
        <xdr:cNvPr id="2" name="Изображени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895" y="2923540"/>
          <a:ext cx="1612900" cy="61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123825</xdr:colOff>
      <xdr:row>10</xdr:row>
      <xdr:rowOff>76200</xdr:rowOff>
    </xdr:from>
    <xdr:to>
      <xdr:col>9</xdr:col>
      <xdr:colOff>1200150</xdr:colOff>
      <xdr:row>10</xdr:row>
      <xdr:rowOff>601980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375975" y="4760595"/>
          <a:ext cx="1076325" cy="5257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180976</xdr:colOff>
      <xdr:row>10</xdr:row>
      <xdr:rowOff>152399</xdr:rowOff>
    </xdr:from>
    <xdr:to>
      <xdr:col>10</xdr:col>
      <xdr:colOff>1381126</xdr:colOff>
      <xdr:row>10</xdr:row>
      <xdr:rowOff>608964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804725" y="4836160"/>
          <a:ext cx="1200150" cy="456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view="pageBreakPreview" topLeftCell="D7" zoomScaleNormal="100" workbookViewId="0">
      <selection activeCell="N13" sqref="N13"/>
    </sheetView>
  </sheetViews>
  <sheetFormatPr defaultColWidth="9" defaultRowHeight="13.2" x14ac:dyDescent="0.25"/>
  <cols>
    <col min="1" max="1" width="7.88671875" style="1" customWidth="1"/>
    <col min="2" max="2" width="20.88671875" style="1" customWidth="1"/>
    <col min="3" max="3" width="17.88671875" style="1" customWidth="1"/>
    <col min="4" max="4" width="12" style="1" bestFit="1" customWidth="1"/>
    <col min="5" max="5" width="17" style="1" customWidth="1"/>
    <col min="6" max="6" width="8.88671875" style="1" customWidth="1"/>
    <col min="7" max="9" width="11.109375" style="3" bestFit="1" customWidth="1"/>
    <col min="10" max="10" width="20.5546875" style="3" customWidth="1"/>
    <col min="11" max="11" width="23" style="3" customWidth="1"/>
    <col min="12" max="13" width="15.109375" style="3" customWidth="1"/>
    <col min="14" max="14" width="27.6640625" style="1" customWidth="1"/>
    <col min="15" max="15" width="18.44140625" style="1" customWidth="1"/>
    <col min="16" max="1009" width="9.109375" style="1" customWidth="1"/>
    <col min="1010" max="16384" width="9" style="1"/>
  </cols>
  <sheetData>
    <row r="1" spans="1:16" ht="15" customHeight="1" x14ac:dyDescent="0.25">
      <c r="A1" s="1" t="s">
        <v>0</v>
      </c>
      <c r="G1" s="2"/>
      <c r="H1" s="2"/>
      <c r="I1" s="2"/>
      <c r="J1" s="2"/>
      <c r="K1" s="2"/>
      <c r="L1" s="2"/>
      <c r="M1" s="2"/>
    </row>
    <row r="2" spans="1:16" ht="15" customHeight="1" x14ac:dyDescent="0.25"/>
    <row r="3" spans="1:16" ht="41.1" customHeight="1" x14ac:dyDescent="0.25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6" ht="15" customHeight="1" x14ac:dyDescent="0.25"/>
    <row r="5" spans="1:16" x14ac:dyDescent="0.25">
      <c r="J5" s="4"/>
      <c r="K5" s="5"/>
    </row>
    <row r="6" spans="1:16" ht="27" customHeight="1" x14ac:dyDescent="0.25">
      <c r="A6" s="44" t="s">
        <v>2</v>
      </c>
      <c r="B6" s="44"/>
      <c r="C6" s="44" t="s">
        <v>20</v>
      </c>
      <c r="D6" s="44"/>
      <c r="E6" s="44"/>
      <c r="F6" s="44"/>
      <c r="G6" s="44"/>
      <c r="H6" s="44"/>
      <c r="I6" s="44"/>
      <c r="J6" s="44"/>
      <c r="K6" s="44"/>
      <c r="L6" s="44"/>
      <c r="M6" s="51"/>
      <c r="N6" s="44"/>
    </row>
    <row r="7" spans="1:16" ht="45" customHeight="1" x14ac:dyDescent="0.25">
      <c r="A7" s="44" t="s">
        <v>21</v>
      </c>
      <c r="B7" s="44"/>
      <c r="C7" s="52" t="s">
        <v>23</v>
      </c>
      <c r="D7" s="52"/>
      <c r="E7" s="52"/>
      <c r="F7" s="52"/>
      <c r="G7" s="52"/>
      <c r="H7" s="52"/>
      <c r="I7" s="52"/>
      <c r="J7" s="52"/>
      <c r="K7" s="52"/>
      <c r="L7" s="52"/>
      <c r="M7" s="53"/>
      <c r="N7" s="52"/>
    </row>
    <row r="8" spans="1:16" ht="42.75" customHeight="1" x14ac:dyDescent="0.25">
      <c r="A8" s="38" t="s">
        <v>22</v>
      </c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spans="1:16" ht="120" customHeight="1" x14ac:dyDescent="0.25">
      <c r="A9" s="42" t="s">
        <v>27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3"/>
      <c r="N9" s="42"/>
    </row>
    <row r="10" spans="1:16" ht="33" customHeight="1" x14ac:dyDescent="0.25">
      <c r="A10" s="44" t="s">
        <v>3</v>
      </c>
      <c r="B10" s="44" t="s">
        <v>4</v>
      </c>
      <c r="C10" s="44"/>
      <c r="D10" s="45" t="s">
        <v>5</v>
      </c>
      <c r="E10" s="44" t="s">
        <v>6</v>
      </c>
      <c r="F10" s="45" t="s">
        <v>7</v>
      </c>
      <c r="G10" s="6" t="s">
        <v>16</v>
      </c>
      <c r="H10" s="6" t="s">
        <v>17</v>
      </c>
      <c r="I10" s="6" t="s">
        <v>18</v>
      </c>
      <c r="J10" s="7" t="s">
        <v>8</v>
      </c>
      <c r="K10" s="7" t="s">
        <v>9</v>
      </c>
      <c r="L10" s="45" t="s">
        <v>19</v>
      </c>
      <c r="M10" s="46" t="s">
        <v>25</v>
      </c>
      <c r="N10" s="48" t="s">
        <v>28</v>
      </c>
    </row>
    <row r="11" spans="1:16" ht="51" customHeight="1" x14ac:dyDescent="0.25">
      <c r="A11" s="44"/>
      <c r="B11" s="44"/>
      <c r="C11" s="44"/>
      <c r="D11" s="45"/>
      <c r="E11" s="44"/>
      <c r="F11" s="45"/>
      <c r="G11" s="6" t="s">
        <v>10</v>
      </c>
      <c r="H11" s="6" t="s">
        <v>10</v>
      </c>
      <c r="I11" s="6" t="s">
        <v>10</v>
      </c>
      <c r="J11" s="8"/>
      <c r="K11" s="8"/>
      <c r="L11" s="45"/>
      <c r="M11" s="47"/>
      <c r="N11" s="49"/>
    </row>
    <row r="12" spans="1:16" x14ac:dyDescent="0.25">
      <c r="A12" s="9" t="s">
        <v>14</v>
      </c>
      <c r="B12" s="44" t="s">
        <v>20</v>
      </c>
      <c r="C12" s="44"/>
      <c r="D12" s="7" t="s">
        <v>15</v>
      </c>
      <c r="E12" s="9" t="s">
        <v>24</v>
      </c>
      <c r="F12" s="10">
        <v>12</v>
      </c>
      <c r="G12" s="6">
        <v>180000</v>
      </c>
      <c r="H12" s="6">
        <v>229500</v>
      </c>
      <c r="I12" s="6">
        <v>243000</v>
      </c>
      <c r="J12" s="11">
        <f>STDEV(G12:I12)</f>
        <v>33170.016581243974</v>
      </c>
      <c r="K12" s="12">
        <f>J12/L12</f>
        <v>0.15250582336204127</v>
      </c>
      <c r="L12" s="6">
        <f>ROUND(AVERAGE(G12,H12,I12),2)</f>
        <v>217500</v>
      </c>
      <c r="M12" s="21">
        <f>G12</f>
        <v>180000</v>
      </c>
      <c r="N12" s="6">
        <f>M12*F12</f>
        <v>2160000</v>
      </c>
      <c r="O12" s="3"/>
      <c r="P12" s="3"/>
    </row>
    <row r="13" spans="1:16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L13" s="9" t="s">
        <v>11</v>
      </c>
      <c r="M13" s="22"/>
      <c r="N13" s="56">
        <f>SUM(N12:N12)</f>
        <v>2160000</v>
      </c>
    </row>
    <row r="14" spans="1:16" ht="39" customHeight="1" x14ac:dyDescent="0.25">
      <c r="A14" s="31" t="s">
        <v>26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3"/>
    </row>
    <row r="15" spans="1:16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6" x14ac:dyDescent="0.25">
      <c r="A16" s="26" t="s">
        <v>29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1:14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</row>
    <row r="20" spans="1:14" x14ac:dyDescent="0.25">
      <c r="A20" s="28" t="s">
        <v>30</v>
      </c>
      <c r="B20" s="29"/>
      <c r="C20" s="29"/>
      <c r="D20" s="29"/>
      <c r="E20" s="13"/>
      <c r="G20" s="1"/>
      <c r="H20" s="1"/>
      <c r="I20" s="1"/>
      <c r="J20" s="1"/>
      <c r="K20" s="1"/>
      <c r="L20" s="1"/>
      <c r="M20" s="1"/>
    </row>
    <row r="21" spans="1:14" x14ac:dyDescent="0.25">
      <c r="A21" s="34"/>
      <c r="B21" s="35"/>
      <c r="C21" s="35"/>
      <c r="D21" s="35"/>
      <c r="E21" s="20"/>
      <c r="G21" s="1"/>
      <c r="H21" s="1"/>
      <c r="I21" s="1"/>
      <c r="J21" s="1"/>
      <c r="K21" s="1"/>
      <c r="L21" s="1"/>
      <c r="M21" s="1"/>
    </row>
    <row r="22" spans="1:14" x14ac:dyDescent="0.25">
      <c r="A22" s="36" t="s">
        <v>12</v>
      </c>
      <c r="B22" s="37"/>
      <c r="C22" s="37"/>
      <c r="D22" s="37"/>
      <c r="E22" s="14"/>
      <c r="G22" s="1"/>
      <c r="H22" s="1"/>
      <c r="I22" s="1"/>
      <c r="J22" s="1"/>
      <c r="K22" s="1"/>
      <c r="L22" s="1"/>
      <c r="M22" s="1"/>
    </row>
    <row r="23" spans="1:14" x14ac:dyDescent="0.25">
      <c r="A23" s="54" t="s">
        <v>31</v>
      </c>
      <c r="B23" s="55"/>
      <c r="C23" s="55"/>
      <c r="D23" s="55"/>
      <c r="E23" s="15"/>
      <c r="G23" s="1"/>
      <c r="H23" s="1"/>
      <c r="I23" s="1"/>
      <c r="J23" s="1"/>
      <c r="K23" s="1"/>
      <c r="L23" s="1"/>
      <c r="M23" s="1"/>
    </row>
    <row r="24" spans="1:14" x14ac:dyDescent="0.25">
      <c r="A24" s="23" t="s">
        <v>13</v>
      </c>
      <c r="B24" s="24"/>
      <c r="C24" s="24"/>
      <c r="D24" s="24"/>
      <c r="E24" s="15"/>
      <c r="F24" s="16"/>
      <c r="G24" s="17"/>
      <c r="H24" s="17"/>
      <c r="I24" s="17"/>
      <c r="J24" s="1"/>
      <c r="K24" s="1"/>
      <c r="L24" s="1"/>
      <c r="M24" s="1"/>
    </row>
    <row r="25" spans="1:14" x14ac:dyDescent="0.25">
      <c r="A25" s="18"/>
      <c r="B25" s="18"/>
      <c r="C25" s="18"/>
      <c r="D25" s="18"/>
      <c r="E25" s="16"/>
      <c r="F25" s="18"/>
      <c r="G25" s="17"/>
      <c r="H25" s="17"/>
      <c r="I25" s="17"/>
      <c r="J25" s="1"/>
      <c r="K25" s="1"/>
      <c r="L25" s="1"/>
      <c r="M25" s="1"/>
    </row>
    <row r="26" spans="1:14" x14ac:dyDescent="0.25">
      <c r="A26" s="19" t="s">
        <v>0</v>
      </c>
    </row>
  </sheetData>
  <mergeCells count="27">
    <mergeCell ref="A3:N3"/>
    <mergeCell ref="A6:B6"/>
    <mergeCell ref="C6:N6"/>
    <mergeCell ref="A7:B7"/>
    <mergeCell ref="C7:N7"/>
    <mergeCell ref="A8:N8"/>
    <mergeCell ref="A9:N9"/>
    <mergeCell ref="B12:C12"/>
    <mergeCell ref="E10:E11"/>
    <mergeCell ref="F10:F11"/>
    <mergeCell ref="L10:L11"/>
    <mergeCell ref="A10:A11"/>
    <mergeCell ref="D10:D11"/>
    <mergeCell ref="B10:C11"/>
    <mergeCell ref="M10:M11"/>
    <mergeCell ref="N10:N11"/>
    <mergeCell ref="A13:J13"/>
    <mergeCell ref="A14:N14"/>
    <mergeCell ref="A21:D21"/>
    <mergeCell ref="A22:D22"/>
    <mergeCell ref="A23:D23"/>
    <mergeCell ref="A24:D24"/>
    <mergeCell ref="A15:N15"/>
    <mergeCell ref="A16:N16"/>
    <mergeCell ref="A17:N17"/>
    <mergeCell ref="A18:N18"/>
    <mergeCell ref="A20:D20"/>
  </mergeCells>
  <pageMargins left="0.24027777777777801" right="0.24027777777777801" top="0.05" bottom="0.209722222222222" header="0.51180555555555496" footer="0.51180555555555496"/>
  <pageSetup paperSize="9" scale="60" fitToHeight="0" orientation="landscape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uzer</cp:lastModifiedBy>
  <cp:revision>7</cp:revision>
  <cp:lastPrinted>2025-01-16T13:31:59Z</cp:lastPrinted>
  <dcterms:created xsi:type="dcterms:W3CDTF">2014-01-17T11:35:00Z</dcterms:created>
  <dcterms:modified xsi:type="dcterms:W3CDTF">2025-01-16T13:32:49Z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1049-11.2.0.11440</vt:lpwstr>
  </property>
  <property fmtid="{D5CDD505-2E9C-101B-9397-08002B2CF9AE}" pid="3" name="ICV">
    <vt:lpwstr>9586C364BAE0484588C7CBEE8914A7E6</vt:lpwstr>
  </property>
  <property fmtid="{D5CDD505-2E9C-101B-9397-08002B2CF9AE}" pid="4" name="Generator">
    <vt:lpwstr>NPOI</vt:lpwstr>
  </property>
  <property fmtid="{D5CDD505-2E9C-101B-9397-08002B2CF9AE}" pid="5" name="Generator Version">
    <vt:lpwstr>2.4.1</vt:lpwstr>
  </property>
</Properties>
</file>