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Zver\Downloads\"/>
    </mc:Choice>
  </mc:AlternateContent>
  <xr:revisionPtr revIDLastSave="0" documentId="13_ncr:1_{E830E047-780E-4B0A-A446-1ECDA7FA2F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Лист1!$A$1:$N$28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2" i="1"/>
  <c r="M12" i="1"/>
  <c r="L13" i="1"/>
  <c r="M13" i="1"/>
  <c r="J13" i="1"/>
  <c r="K13" i="1"/>
  <c r="J12" i="1"/>
  <c r="K12" i="1"/>
</calcChain>
</file>

<file path=xl/sharedStrings.xml><?xml version="1.0" encoding="utf-8"?>
<sst xmlns="http://schemas.openxmlformats.org/spreadsheetml/2006/main" count="40" uniqueCount="36">
  <si>
    <t xml:space="preserve"> </t>
  </si>
  <si>
    <t>Характеристики объекта закупки</t>
  </si>
  <si>
    <t>поставка горюче-смазочных материалов</t>
  </si>
  <si>
    <t>Используемый метод определения НМЦК
с обоснованием:</t>
  </si>
  <si>
    <t>МУНИЦИПАЛЬНОЕ УНИТАРНОЕ ПРЕДПРИЯТИЕ РЕСПУБЛИКИ БАШКОРТОСТАН "КОММУНХОЗ"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</si>
  <si>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</si>
  <si>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</si>
  <si>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</si>
  <si>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</si>
  <si>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</si>
  <si>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</si>
  <si>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Поставщик 1</t>
  </si>
  <si>
    <t>Поставщик 2</t>
  </si>
  <si>
    <t>Поставщик 3</t>
  </si>
  <si>
    <t>Среднее квадратичное отклонение</t>
  </si>
  <si>
    <t>Коэффициент вариации (%)</t>
  </si>
  <si>
    <t>Средняя цена (руб.)</t>
  </si>
  <si>
    <t>НМЦК (рын)</t>
  </si>
  <si>
    <t>Цена (руб.)</t>
  </si>
  <si>
    <t>1</t>
  </si>
  <si>
    <t xml:space="preserve">Бензин автомобильный АИ-92 </t>
  </si>
  <si>
    <t>19.20.21.125</t>
  </si>
  <si>
    <t>л (дм³)</t>
  </si>
  <si>
    <t>2</t>
  </si>
  <si>
    <t>Дизельное топливо</t>
  </si>
  <si>
    <t>19.20.21.300</t>
  </si>
  <si>
    <t>Итого:</t>
  </si>
  <si>
    <t>(должность)</t>
  </si>
  <si>
    <t>/</t>
  </si>
  <si>
    <t>(подпись/расшифровка подписи)</t>
  </si>
  <si>
    <t>Директор</t>
  </si>
  <si>
    <t xml:space="preserve">Обоснование начальной (максимальной) цены контракта, 
на поставку нефтепродуктов для нужд МУП  Антрацитовское зеленое хозяйство     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</si>
  <si>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контракта.
Расчет выполнен в соответствии с Методическими рекомендациями, утвержденными приказом МЭР РФ от 02.10.2013 №567</t>
  </si>
  <si>
    <r>
      <t>На основании проведенного анализа рынка и расчетов, НМЦК составляет: 582 385</t>
    </r>
    <r>
      <rPr>
        <b/>
        <sz val="10"/>
        <rFont val="Times New Roman"/>
      </rPr>
      <t xml:space="preserve">,00 </t>
    </r>
    <r>
      <rPr>
        <sz val="10"/>
        <rFont val="Times New Roman"/>
      </rPr>
      <t>рублей, включая НДС.</t>
    </r>
  </si>
  <si>
    <t>Дата подготовки обоснования НМЦК:"14.02.2025 г."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</si>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</sst>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#########"/>
  </numFmts>
  <fonts count="4" x14ac:knownFonts="1">
    <font>
      <sz val="11"/>
      <color theme="1"/>
      <name val="Calibri"/>
    </font>
    <font>
      <sz val="10"/>
      <name val="Times New Roman"/>
    </font>
    <font>
      <b/>
      <sz val="10"/>
      <name val="Times New Roman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thin">
        <color auto="1"/>
      </bottom>
      <diagonal/>
    </border>
    <border>
      <left/>
      <right/>
      <top style="medium">
        <color indexed="22"/>
      </top>
      <bottom style="thin">
        <color auto="1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</borders>
  <cellStyleXfs count="2">
    <xf numFmtId="0" fontId="0" fillId="0" borderId="0"/>
    <xf numFmtId="9" fontId="3" fillId="0" borderId="0" applyFont="0" applyFill="0" applyBorder="0" applyProtection="0"/>
  </cellStyleXfs>
  <cellXfs count="46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Alignment="1">
      <alignment vertical="top" wrapText="1"/>
    </xf>
    <xf numFmtId="2" fontId="1" fillId="0" borderId="1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0" fontId="1" fillId="2" borderId="2" xfId="1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128270</xdr:colOff>
      <xdr:row>8</xdr:row>
      <xdr:rowOff>802005</xdr:rowOff>
    </xdr:to>
    <xdr:pic>
      <xdr:nvPicPr>
        <xdr:cNvPr id="2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29895" y="2923540"/>
          <a:ext cx="1612900" cy="619760"/>
        </a:xfrm>
        <a:prstGeom prst="rect">
          <a:avLst/>
        </a:prstGeom>
        <a:ln>
          <a:noFill/>
          <a:miter/>
        </a:ln>
      </xdr:spPr>
    </xdr:pic>
    <xdr:clientData/>
  </xdr:twoCellAnchor>
  <xdr:twoCellAnchor editAs="oneCell">
    <xdr:from>
      <xdr:col>12</xdr:col>
      <xdr:colOff>219075</xdr:colOff>
      <xdr:row>10</xdr:row>
      <xdr:rowOff>85725</xdr:rowOff>
    </xdr:from>
    <xdr:to>
      <xdr:col>12</xdr:col>
      <xdr:colOff>1619884</xdr:colOff>
      <xdr:row>10</xdr:row>
      <xdr:rowOff>614045</xdr:rowOff>
    </xdr:to>
    <xdr:pic>
      <xdr:nvPicPr>
        <xdr:cNvPr id="3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0386000" y="477012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123824</xdr:colOff>
      <xdr:row>10</xdr:row>
      <xdr:rowOff>76200</xdr:rowOff>
    </xdr:from>
    <xdr:to>
      <xdr:col>9</xdr:col>
      <xdr:colOff>1200150</xdr:colOff>
      <xdr:row>10</xdr:row>
      <xdr:rowOff>601980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/>
      </xdr:blipFill>
      <xdr:spPr bwMode="auto">
        <a:xfrm>
          <a:off x="36375975" y="476059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180976</xdr:colOff>
      <xdr:row>10</xdr:row>
      <xdr:rowOff>152399</xdr:rowOff>
    </xdr:from>
    <xdr:to>
      <xdr:col>10</xdr:col>
      <xdr:colOff>1381125</xdr:colOff>
      <xdr:row>10</xdr:row>
      <xdr:rowOff>608963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/>
      </xdr:blipFill>
      <xdr:spPr bwMode="auto">
        <a:xfrm>
          <a:off x="37804725" y="4836160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view="pageBreakPreview" topLeftCell="A9" workbookViewId="0">
      <selection activeCell="A15" sqref="A15:M15"/>
    </sheetView>
  </sheetViews>
  <sheetFormatPr defaultColWidth="9" defaultRowHeight="13.2" x14ac:dyDescent="0.25"/>
  <cols>
    <col min="1" max="1" width="7.88671875" style="1" customWidth="1"/>
    <col min="2" max="2" width="20.88671875" style="1" customWidth="1"/>
    <col min="3" max="3" width="17.88671875" style="1" customWidth="1"/>
    <col min="4" max="4" width="12" style="1" bestFit="1" customWidth="1"/>
    <col min="5" max="5" width="17" style="1" customWidth="1"/>
    <col min="6" max="6" width="8.88671875" style="1" customWidth="1"/>
    <col min="7" max="9" width="11.109375" style="2" bestFit="1" customWidth="1"/>
    <col min="10" max="10" width="20.5546875" style="2" customWidth="1"/>
    <col min="11" max="11" width="23" style="2" customWidth="1"/>
    <col min="12" max="12" width="15.109375" style="2" customWidth="1"/>
    <col min="13" max="13" width="27.6640625" style="1" customWidth="1"/>
    <col min="14" max="14" width="18.44140625" style="1" customWidth="1"/>
    <col min="15" max="1008" width="9.109375" style="1" customWidth="1"/>
    <col min="1009" max="16384" width="9" style="1"/>
  </cols>
  <sheetData>
    <row r="1" spans="1:15" ht="15" customHeight="1" x14ac:dyDescent="0.25">
      <c r="A1" s="1" t="s">
        <v>0</v>
      </c>
      <c r="G1" s="3"/>
      <c r="H1" s="3"/>
      <c r="I1" s="3"/>
      <c r="J1" s="3"/>
      <c r="K1" s="3"/>
      <c r="L1" s="3"/>
    </row>
    <row r="2" spans="1:15" ht="15" customHeight="1" x14ac:dyDescent="0.25"/>
    <row r="3" spans="1:15" ht="41.1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ht="15" customHeight="1" x14ac:dyDescent="0.25"/>
    <row r="5" spans="1:15" x14ac:dyDescent="0.25">
      <c r="J5" s="4"/>
    </row>
    <row r="6" spans="1:15" ht="27" customHeight="1" x14ac:dyDescent="0.25">
      <c r="A6" s="22" t="s">
        <v>1</v>
      </c>
      <c r="B6" s="22"/>
      <c r="C6" s="22" t="s">
        <v>2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45" customHeight="1" x14ac:dyDescent="0.25">
      <c r="A7" s="22" t="s">
        <v>3</v>
      </c>
      <c r="B7" s="22"/>
      <c r="C7" s="23" t="s">
        <v>32</v>
      </c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5" ht="42.75" customHeight="1" x14ac:dyDescent="0.25">
      <c r="A8" s="24" t="s">
        <v>4</v>
      </c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</row>
    <row r="9" spans="1:15" ht="120" customHeight="1" x14ac:dyDescent="0.25">
      <c r="A9" s="28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5" ht="33" customHeight="1" x14ac:dyDescent="0.25">
      <c r="A10" s="22" t="s">
        <v>6</v>
      </c>
      <c r="B10" s="22" t="s">
        <v>7</v>
      </c>
      <c r="C10" s="22"/>
      <c r="D10" s="29" t="s">
        <v>8</v>
      </c>
      <c r="E10" s="22" t="s">
        <v>9</v>
      </c>
      <c r="F10" s="29" t="s">
        <v>10</v>
      </c>
      <c r="G10" s="7" t="s">
        <v>11</v>
      </c>
      <c r="H10" s="7" t="s">
        <v>12</v>
      </c>
      <c r="I10" s="7" t="s">
        <v>13</v>
      </c>
      <c r="J10" s="8" t="s">
        <v>14</v>
      </c>
      <c r="K10" s="8" t="s">
        <v>15</v>
      </c>
      <c r="L10" s="29" t="s">
        <v>16</v>
      </c>
      <c r="M10" s="9" t="s">
        <v>17</v>
      </c>
    </row>
    <row r="11" spans="1:15" ht="51" customHeight="1" x14ac:dyDescent="0.25">
      <c r="A11" s="22"/>
      <c r="B11" s="22"/>
      <c r="C11" s="22"/>
      <c r="D11" s="29"/>
      <c r="E11" s="22"/>
      <c r="F11" s="29"/>
      <c r="G11" s="7" t="s">
        <v>18</v>
      </c>
      <c r="H11" s="7" t="s">
        <v>18</v>
      </c>
      <c r="I11" s="7" t="s">
        <v>18</v>
      </c>
      <c r="J11" s="10"/>
      <c r="K11" s="10"/>
      <c r="L11" s="29"/>
      <c r="M11" s="11"/>
    </row>
    <row r="12" spans="1:15" x14ac:dyDescent="0.25">
      <c r="A12" s="5" t="s">
        <v>19</v>
      </c>
      <c r="B12" s="22" t="s">
        <v>20</v>
      </c>
      <c r="C12" s="22"/>
      <c r="D12" s="8" t="s">
        <v>21</v>
      </c>
      <c r="E12" s="5" t="s">
        <v>22</v>
      </c>
      <c r="F12" s="12">
        <v>4500</v>
      </c>
      <c r="G12" s="7">
        <v>57</v>
      </c>
      <c r="H12" s="7">
        <v>56.5</v>
      </c>
      <c r="I12" s="5">
        <v>57</v>
      </c>
      <c r="J12" s="13">
        <f t="shared" ref="J12:J13" si="0">STDEV(G12:I12)</f>
        <v>0.28867513459481287</v>
      </c>
      <c r="K12" s="14">
        <f t="shared" ref="K12:K13" si="1">J12/L12</f>
        <v>5.0796258067009126E-3</v>
      </c>
      <c r="L12" s="7">
        <f t="shared" ref="L12:L13" si="2">ROUND(AVERAGE(G12,H12,I12),2)</f>
        <v>56.83</v>
      </c>
      <c r="M12" s="7">
        <f t="shared" ref="M12:M13" si="3">L12*F12</f>
        <v>255735</v>
      </c>
      <c r="N12" s="2"/>
      <c r="O12" s="2"/>
    </row>
    <row r="13" spans="1:15" x14ac:dyDescent="0.25">
      <c r="A13" s="5" t="s">
        <v>23</v>
      </c>
      <c r="B13" s="22" t="s">
        <v>24</v>
      </c>
      <c r="C13" s="22"/>
      <c r="D13" s="8" t="s">
        <v>25</v>
      </c>
      <c r="E13" s="5" t="s">
        <v>22</v>
      </c>
      <c r="F13" s="12">
        <v>5000</v>
      </c>
      <c r="G13" s="7">
        <v>66</v>
      </c>
      <c r="H13" s="7">
        <v>64</v>
      </c>
      <c r="I13" s="5">
        <v>66</v>
      </c>
      <c r="J13" s="13">
        <f t="shared" si="0"/>
        <v>1.1547005383792517</v>
      </c>
      <c r="K13" s="14">
        <f t="shared" si="1"/>
        <v>1.7674889612417751E-2</v>
      </c>
      <c r="L13" s="7">
        <f t="shared" si="2"/>
        <v>65.33</v>
      </c>
      <c r="M13" s="7">
        <f t="shared" si="3"/>
        <v>326650</v>
      </c>
      <c r="N13" s="2"/>
      <c r="O13" s="2"/>
    </row>
    <row r="14" spans="1:15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L14" s="5" t="s">
        <v>26</v>
      </c>
      <c r="M14" s="15">
        <f>SUM(M12:M13)</f>
        <v>582385</v>
      </c>
    </row>
    <row r="15" spans="1:15" x14ac:dyDescent="0.25">
      <c r="A15" s="31" t="s">
        <v>33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</row>
    <row r="16" spans="1:15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25">
      <c r="A17" s="40" t="s">
        <v>34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x14ac:dyDescent="0.25">
      <c r="A18" s="41" t="s">
        <v>35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3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1" spans="1:13" x14ac:dyDescent="0.25">
      <c r="A21" s="42" t="s">
        <v>30</v>
      </c>
      <c r="B21" s="43"/>
      <c r="C21" s="43"/>
      <c r="D21" s="43"/>
      <c r="E21" s="16"/>
      <c r="G21" s="1"/>
      <c r="H21" s="1"/>
      <c r="I21" s="1"/>
      <c r="J21" s="1"/>
      <c r="K21" s="1"/>
      <c r="L21" s="1"/>
    </row>
    <row r="22" spans="1:13" x14ac:dyDescent="0.25">
      <c r="A22" s="44"/>
      <c r="B22" s="45"/>
      <c r="C22" s="45"/>
      <c r="D22" s="45"/>
      <c r="E22" s="17"/>
      <c r="G22" s="1"/>
      <c r="H22" s="1"/>
      <c r="I22" s="1"/>
      <c r="J22" s="1"/>
      <c r="K22" s="1"/>
      <c r="L22" s="1"/>
    </row>
    <row r="23" spans="1:13" x14ac:dyDescent="0.25">
      <c r="A23" s="34" t="s">
        <v>27</v>
      </c>
      <c r="B23" s="35"/>
      <c r="C23" s="35"/>
      <c r="D23" s="35"/>
      <c r="E23" s="18"/>
      <c r="G23" s="1"/>
      <c r="H23" s="1"/>
      <c r="I23" s="1"/>
      <c r="J23" s="1"/>
      <c r="K23" s="1"/>
      <c r="L23" s="1"/>
    </row>
    <row r="24" spans="1:13" x14ac:dyDescent="0.25">
      <c r="A24" s="36" t="s">
        <v>28</v>
      </c>
      <c r="B24" s="37"/>
      <c r="C24" s="37"/>
      <c r="D24" s="37"/>
      <c r="E24" s="19"/>
      <c r="G24" s="1"/>
      <c r="H24" s="1"/>
      <c r="I24" s="1"/>
      <c r="J24" s="1"/>
      <c r="K24" s="1"/>
      <c r="L24" s="1"/>
    </row>
    <row r="25" spans="1:13" x14ac:dyDescent="0.25">
      <c r="A25" s="38" t="s">
        <v>29</v>
      </c>
      <c r="B25" s="39"/>
      <c r="C25" s="39"/>
      <c r="D25" s="39"/>
      <c r="E25" s="19"/>
      <c r="F25" s="6"/>
      <c r="G25" s="19"/>
      <c r="H25" s="19"/>
      <c r="I25" s="19"/>
      <c r="J25" s="1"/>
      <c r="K25" s="1"/>
      <c r="L25" s="1"/>
    </row>
    <row r="26" spans="1:13" x14ac:dyDescent="0.25">
      <c r="A26" s="6"/>
      <c r="B26" s="6"/>
      <c r="C26" s="6"/>
      <c r="D26" s="6"/>
      <c r="E26" s="6"/>
      <c r="F26" s="6"/>
      <c r="G26" s="19"/>
      <c r="H26" s="19"/>
      <c r="I26" s="19"/>
      <c r="J26" s="1"/>
      <c r="K26" s="1"/>
      <c r="L26" s="1"/>
    </row>
    <row r="27" spans="1:13" x14ac:dyDescent="0.25">
      <c r="A27" s="20" t="s">
        <v>0</v>
      </c>
    </row>
  </sheetData>
  <mergeCells count="26">
    <mergeCell ref="A23:D23"/>
    <mergeCell ref="A24:D24"/>
    <mergeCell ref="A25:D25"/>
    <mergeCell ref="A17:M17"/>
    <mergeCell ref="A18:M18"/>
    <mergeCell ref="A19:M19"/>
    <mergeCell ref="A21:D21"/>
    <mergeCell ref="A22:D22"/>
    <mergeCell ref="B12:C12"/>
    <mergeCell ref="B13:C13"/>
    <mergeCell ref="A14:J14"/>
    <mergeCell ref="A15:M15"/>
    <mergeCell ref="A16:M16"/>
    <mergeCell ref="A8:M8"/>
    <mergeCell ref="A9:M9"/>
    <mergeCell ref="A10:A11"/>
    <mergeCell ref="B10:C11"/>
    <mergeCell ref="D10:D11"/>
    <mergeCell ref="E10:E11"/>
    <mergeCell ref="F10:F11"/>
    <mergeCell ref="L10:L11"/>
    <mergeCell ref="A3:M3"/>
    <mergeCell ref="A6:B6"/>
    <mergeCell ref="C6:M6"/>
    <mergeCell ref="A7:B7"/>
    <mergeCell ref="C7:M7"/>
  </mergeCells>
  <pageMargins left="0.24027777777777803" right="0.24027777777777803" top="5.000000000000001E-2" bottom="0.20972222222222203" header="0.51180555555555496" footer="0.51180555555555496"/>
  <pageSetup paperSize="9" scale="62" fitToHeight="0" orientation="landscape" useFirstPageNumber="1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Аюпов Дамир Айратович</dc:creator>
  <cp:lastModifiedBy>Zver</cp:lastModifiedBy>
  <cp:revision>9</cp:revision>
  <cp:lastPrinted>2025-01-16T05:20:08Z</cp:lastPrinted>
  <dcterms:created xsi:type="dcterms:W3CDTF">2014-01-17T11:35:00Z</dcterms:created>
  <dcterms:modified xsi:type="dcterms:W3CDTF">2025-02-14T09:37:16Z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1049-11.2.0.11440</vt:lpwstr>
  </property>
  <property fmtid="{D5CDD505-2E9C-101B-9397-08002B2CF9AE}" pid="3" name="ICV">
    <vt:lpwstr>9586C364BAE0484588C7CBEE8914A7E6</vt:lpwstr>
  </property>
  <property fmtid="{D5CDD505-2E9C-101B-9397-08002B2CF9AE}" pid="4" name="Generator">
    <vt:lpwstr>NPOI</vt:lpwstr>
  </property>
  <property fmtid="{D5CDD505-2E9C-101B-9397-08002B2CF9AE}" pid="5" name="Generator Version">
    <vt:lpwstr>2.4.1</vt:lpwstr>
  </property>
</Properties>
</file>