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/>
  </bookViews>
  <sheets>
    <sheet name="НМЦ" sheetId="1" r:id="rId1"/>
  </sheets>
  <calcPr calcId="191029"/>
</workbook>
</file>

<file path=xl/sharedStrings.xml><?xml version="1.0" encoding="utf-8"?>
<sst xmlns="http://schemas.openxmlformats.org/spreadsheetml/2006/main" count="25" uniqueCount="25">
  <si>
    <t>№</t>
  </si>
  <si>
    <t xml:space="preserve">Ед. изм</t>
  </si>
  <si>
    <t>Кол-во</t>
  </si>
  <si>
    <t xml:space="preserve">Коммерческие предложения (руб./ед.изм.)</t>
  </si>
  <si>
    <t xml:space="preserve">Оценка однородности совокупности значений выявленных цен, используемых в расчете Н(М)ЦК, ЦКЕП</t>
  </si>
  <si>
    <t xml:space="preserve">Н(М)ЦК,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</si>
  <si>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</si>
  <si>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</si>
  <si>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</si>
  <si>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Средняя арифметическая цена за единицу     &lt;ц&gt; </t>
  </si>
  <si>
    <t xml:space="preserve">Среднее квадратичное отклонение</t>
  </si>
  <si>
    <t xml:space="preserve">Средняя арифметическая цена за единицу     руб.</t>
  </si>
  <si>
    <t xml:space="preserve">ОКПД 2</t>
  </si>
  <si>
    <t xml:space="preserve">Расчет Н (МЦК) по формуле                             v - количество (объем) закупаемого товара (работы, услуги);
     ц - ср. цена за единицу    ЦКЕП = v*ц, 
руб.</t>
  </si>
  <si>
    <t xml:space="preserve">Приложение № 4
к запросу оферт в электронной форме 
</t>
  </si>
  <si>
    <r>
      <t xml:space="preserve">коэффициент вариации цен V (%)           </t>
    </r>
    <r>
      <rPr>
        <i/>
        <sz val="10"/>
        <rFont val="Times New Roman"/>
      </rPr>
      <t xml:space="preserve">         (не должен превышать 33%)</t>
    </r>
  </si>
  <si>
    <t xml:space="preserve">Глубоко-матовая интерьерная краска акрил, моющ.(для б/воз нанес.)без стоимости колеровки</t>
  </si>
  <si>
    <t xml:space="preserve">Глубоко-матовая интерьерная краска, акрил, моющ. (для б/воз нанес.) без стоимости колеровки</t>
  </si>
  <si>
    <t xml:space="preserve">Интерьерная -дизайнерская краска матовая (степень блеска — 7%) 100%-акриловая, устойчивая к мытью и истиранию, с высокой укрывистостью. Имеет 1 класс истирания (для 6/в нанесения). Без стоимости колеровки. Цвет подбор по проекту</t>
  </si>
  <si>
    <t xml:space="preserve">Матовая интерьерная краска, акрил, моющ. (для б/воз нанес.) без стоимости колеровки. для влажных помещений</t>
  </si>
  <si>
    <t>20.30.11.120</t>
  </si>
  <si>
    <t>л</t>
  </si>
  <si>
    <t xml:space="preserve">Обоснование начальной (максимальной) цены договора на поставку лакокрасочных материалов.</t>
  </si>
  <si>
    <t xml:space="preserve">В результате проведенного расчета Н(М)Ц договора составила: 400 823,00 руб.</t>
  </si>
  <si>
    <t xml:space="preserve">Наименование товара (работ, услуг)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</si>
</sst>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000"/>
    <numFmt numFmtId="166" formatCode="#,##0.00\ _₽"/>
  </numFmts>
  <fonts count="8">
    <font>
      <sz val="11.000000"/>
      <color theme="1"/>
      <name val="Calibri"/>
      <scheme val="minor"/>
    </font>
    <font>
      <sz val="11.000000"/>
      <name val="Calibri"/>
    </font>
    <font>
      <sz val="10.000000"/>
      <color theme="1"/>
      <name val="Times New Roman"/>
    </font>
    <font>
      <sz val="10.000000"/>
      <color indexed="64"/>
      <name val="Times New Roman"/>
    </font>
    <font>
      <sz val="10.000000"/>
      <name val="Times New Roman"/>
    </font>
    <font>
      <i/>
      <sz val="10.000000"/>
      <name val="Times New Roman"/>
    </font>
    <font>
      <sz val="8.000000"/>
      <name val="Calibri"/>
      <scheme val="minor"/>
    </font>
    <font>
      <sz val="11.000000"/>
      <color indexed="64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5"/>
      </patternFill>
    </fill>
    <fill>
      <patternFill patternType="solid">
        <fgColor theme="0"/>
        <bgColor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fontId="0" fillId="0" borderId="0" numFmtId="0"/>
    <xf fontId="1" fillId="0" borderId="0" numFmtId="164" applyFont="0" applyFill="0" applyBorder="0"/>
  </cellStyleXfs>
  <cellXfs count="35">
    <xf fontId="0" fillId="0" borderId="0" numFmtId="0" xfId="0"/>
    <xf fontId="3" fillId="0" borderId="2" numFmtId="166" xfId="0" applyNumberFormat="1" applyFont="1" applyBorder="1" applyAlignment="1">
      <alignment horizontal="center" vertical="center" wrapText="1"/>
    </xf>
    <xf fontId="4" fillId="0" borderId="0" numFmtId="0" xfId="0" applyFont="1"/>
    <xf fontId="4" fillId="0" borderId="4" numFmtId="0" xfId="0" applyFont="1" applyBorder="1" applyAlignment="1">
      <alignment horizontal="center" vertical="center" wrapText="1"/>
    </xf>
    <xf fontId="4" fillId="0" borderId="7" numFmtId="0" xfId="0" applyFont="1" applyBorder="1" applyAlignment="1">
      <alignment horizontal="center" vertical="center" wrapText="1"/>
    </xf>
    <xf fontId="4" fillId="0" borderId="6" numFmtId="4" xfId="0" applyNumberFormat="1" applyFont="1" applyBorder="1" applyAlignment="1">
      <alignment vertical="center" wrapText="1"/>
    </xf>
    <xf fontId="4" fillId="0" borderId="2" numFmtId="4" xfId="0" applyNumberFormat="1" applyFont="1" applyBorder="1" applyAlignment="1">
      <alignment vertical="center"/>
    </xf>
    <xf fontId="4" fillId="0" borderId="2" numFmtId="4" xfId="0" applyNumberFormat="1" applyFont="1" applyBorder="1" applyAlignment="1">
      <alignment vertical="center" wrapText="1"/>
    </xf>
    <xf fontId="4" fillId="2" borderId="0" numFmtId="164" xfId="1" applyFont="1" applyFill="1" applyAlignment="1">
      <alignment vertical="center"/>
    </xf>
    <xf fontId="4" fillId="0" borderId="0" numFmtId="0" xfId="0" applyFont="1" applyAlignment="1">
      <alignment vertical="center"/>
    </xf>
    <xf fontId="4" fillId="0" borderId="0" numFmtId="0" xfId="0" applyFont="1" applyAlignment="1">
      <alignment horizontal="center" wrapText="1"/>
    </xf>
    <xf fontId="4" fillId="0" borderId="0" numFmtId="0" xfId="0" applyFont="1" applyAlignment="1">
      <alignment wrapText="1"/>
    </xf>
    <xf fontId="4" fillId="0" borderId="0" numFmtId="165" xfId="0" applyNumberFormat="1" applyFont="1" applyAlignment="1">
      <alignment horizontal="center" vertical="center"/>
    </xf>
    <xf fontId="2" fillId="0" borderId="2" numFmtId="0" xfId="0" applyFont="1" applyBorder="1" applyAlignment="1">
      <alignment horizontal="justify" vertical="center" wrapText="1"/>
    </xf>
    <xf fontId="3" fillId="0" borderId="5" numFmtId="166" xfId="0" applyNumberFormat="1" applyFont="1" applyBorder="1" applyAlignment="1">
      <alignment horizontal="center" vertical="center" wrapText="1"/>
    </xf>
    <xf fontId="7" fillId="0" borderId="2" numFmtId="166" xfId="0" applyNumberFormat="1" applyFont="1" applyBorder="1" applyAlignment="1">
      <alignment horizontal="center" vertical="center" wrapText="1"/>
    </xf>
    <xf fontId="4" fillId="0" borderId="5" numFmtId="0" xfId="0" applyFont="1" applyBorder="1" applyAlignment="1">
      <alignment horizontal="center" vertical="center"/>
    </xf>
    <xf fontId="2" fillId="0" borderId="6" numFmtId="0" xfId="0" applyFont="1" applyBorder="1" applyAlignment="1">
      <alignment horizontal="center" vertical="center"/>
    </xf>
    <xf fontId="4" fillId="0" borderId="0" numFmtId="0" xfId="0" applyFont="1" applyAlignment="1">
      <alignment horizontal="left" vertical="center"/>
    </xf>
    <xf fontId="4" fillId="0" borderId="0" numFmtId="0" xfId="0" applyFont="1" applyAlignment="1">
      <alignment horizontal="center" wrapText="1"/>
    </xf>
    <xf fontId="4" fillId="0" borderId="0" numFmtId="0" xfId="0" applyFont="1" applyAlignment="1">
      <alignment horizontal="left" vertical="top" wrapText="1"/>
    </xf>
    <xf fontId="4" fillId="0" borderId="0" numFmtId="0" xfId="0" applyFont="1" applyAlignment="1">
      <alignment horizontal="right" vertical="top" wrapText="1"/>
    </xf>
    <xf fontId="4" fillId="0" borderId="0" numFmtId="0" xfId="0" applyFont="1" applyAlignment="1">
      <alignment horizontal="center" vertical="center" wrapText="1"/>
    </xf>
    <xf fontId="4" fillId="0" borderId="1" numFmtId="0" xfId="0" applyFont="1" applyBorder="1" applyAlignment="1">
      <alignment horizontal="center" vertical="center" wrapText="1"/>
    </xf>
    <xf fontId="4" fillId="0" borderId="7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0" borderId="8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 wrapText="1"/>
    </xf>
    <xf fontId="4" fillId="0" borderId="5" numFmtId="0" xfId="0" applyFont="1" applyBorder="1" applyAlignment="1">
      <alignment horizontal="center" vertical="center" wrapText="1"/>
    </xf>
    <xf fontId="4" fillId="0" borderId="2" numFmtId="2" xfId="0" applyNumberFormat="1" applyFont="1" applyBorder="1" applyAlignment="1">
      <alignment horizontal="center" vertical="center" wrapText="1"/>
    </xf>
    <xf fontId="4" fillId="0" borderId="6" numFmtId="0" xfId="0" applyFont="1" applyBorder="1" applyAlignment="1">
      <alignment horizontal="center" vertical="center" wrapText="1"/>
    </xf>
    <xf fontId="2" fillId="3" borderId="2" numFmtId="0" xfId="0" applyFont="1" applyFill="1" applyBorder="1" applyAlignment="1">
      <alignment horizontal="center" vertical="center" wrapText="1"/>
    </xf>
    <xf fontId="3" fillId="3" borderId="5" numFmtId="166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abSelected="1" zoomScale="90" workbookViewId="0">
      <selection activeCell="B3" sqref="B3:B4"/>
    </sheetView>
  </sheetViews>
  <sheetFormatPr defaultColWidth="9.140625" defaultRowHeight="12.75"/>
  <cols>
    <col bestFit="1" customWidth="1" min="1" max="1" style="2" width="3.140625"/>
    <col bestFit="1" customWidth="1" min="2" max="2" style="2" width="48.28515625"/>
    <col customWidth="1" min="3" max="3" style="2" width="16.7109375"/>
    <col bestFit="1" customWidth="1" min="4" max="4" style="2" width="5.85546875"/>
    <col bestFit="1" customWidth="1" min="5" max="5" style="2" width="8.85546875"/>
    <col bestFit="1" customWidth="1" min="6" max="6" style="2" width="15.5703125"/>
    <col bestFit="1" customWidth="1" min="7" max="7" style="2" width="16.28515625"/>
    <col bestFit="1" customWidth="1" min="8" max="8" style="2" width="15.85546875"/>
    <col bestFit="1" customWidth="1" min="9" max="9" style="2" width="18.140625"/>
    <col bestFit="1" customWidth="1" min="10" max="10" style="2" width="13.5703125"/>
    <col bestFit="1" customWidth="1" min="11" max="11" style="2" width="10.7109375"/>
    <col customWidth="1" min="12" max="12" style="2" width="13.28515625"/>
    <col bestFit="1" customWidth="1" min="13" max="13" style="2" width="16.28515625"/>
    <col bestFit="1" min="14" max="14" style="2" width="9.140625"/>
    <col min="15" max="16384" style="2" width="9.140625"/>
  </cols>
  <sheetData>
    <row r="1" ht="37.5" customHeight="1">
      <c r="I1" s="21" t="s">
        <v>14</v>
      </c>
      <c r="J1" s="21"/>
      <c r="K1" s="21"/>
      <c r="L1" s="21"/>
      <c r="M1" s="21"/>
    </row>
    <row r="2" ht="39" customHeight="1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60" customHeight="1">
      <c r="A3" s="23" t="s">
        <v>0</v>
      </c>
      <c r="B3" s="25" t="s">
        <v>24</v>
      </c>
      <c r="C3" s="27" t="s">
        <v>12</v>
      </c>
      <c r="D3" s="26" t="s">
        <v>1</v>
      </c>
      <c r="E3" s="26" t="s">
        <v>2</v>
      </c>
      <c r="F3" s="23" t="s">
        <v>3</v>
      </c>
      <c r="G3" s="30"/>
      <c r="H3" s="30"/>
      <c r="I3" s="31" t="s">
        <v>4</v>
      </c>
      <c r="J3" s="31"/>
      <c r="K3" s="31"/>
      <c r="L3" s="23" t="s">
        <v>5</v>
      </c>
      <c r="M3" s="32"/>
    </row>
    <row r="4" ht="192" customHeight="1">
      <c r="A4" s="24"/>
      <c r="B4" s="26"/>
      <c r="C4" s="28"/>
      <c r="D4" s="29"/>
      <c r="E4" s="29"/>
      <c r="F4" s="4" t="s">
        <v>6</v>
      </c>
      <c r="G4" s="4" t="s">
        <v>7</v>
      </c>
      <c r="H4" s="4" t="s">
        <v>8</v>
      </c>
      <c r="I4" s="3" t="s">
        <v>9</v>
      </c>
      <c r="J4" s="3" t="s">
        <v>10</v>
      </c>
      <c r="K4" s="3" t="s">
        <v>15</v>
      </c>
      <c r="L4" s="3" t="s">
        <v>11</v>
      </c>
      <c r="M4" s="3" t="s">
        <v>13</v>
      </c>
    </row>
    <row r="5" ht="25.5">
      <c r="A5" s="4">
        <v>1</v>
      </c>
      <c r="B5" s="13" t="s">
        <v>16</v>
      </c>
      <c r="C5" s="16" t="s">
        <v>20</v>
      </c>
      <c r="D5" s="33" t="s">
        <v>21</v>
      </c>
      <c r="E5" s="17">
        <v>25</v>
      </c>
      <c r="F5" s="15">
        <v>1814.4000000000001</v>
      </c>
      <c r="G5" s="14">
        <v>1915.2</v>
      </c>
      <c r="H5" s="1">
        <v>2016</v>
      </c>
      <c r="I5" s="5">
        <f t="shared" ref="I5:I11" si="0">AVERAGE(F5:H5)</f>
        <v>1915.2</v>
      </c>
      <c r="J5" s="6">
        <f t="shared" ref="J5:J11" si="1">SQRT(((SUM((POWER(H5-I5,2)),(POWER(G5-I5,2)),(POWER(F5-I5,2)))/(COLUMNS(F5:H5)-1))))</f>
        <v>100.79999999999995</v>
      </c>
      <c r="K5" s="6">
        <f t="shared" ref="K5:K11" si="2">J5/I5*100</f>
        <v>5.2631578947368398</v>
      </c>
      <c r="L5" s="7">
        <f t="shared" ref="L5:L11" si="3">I5</f>
        <v>1915.2</v>
      </c>
      <c r="M5" s="7">
        <f t="shared" ref="M5:M11" si="4">L5*E5</f>
        <v>47880</v>
      </c>
    </row>
    <row r="6" ht="25.5">
      <c r="A6" s="4">
        <v>2</v>
      </c>
      <c r="B6" s="13" t="s">
        <v>17</v>
      </c>
      <c r="C6" s="16" t="s">
        <v>20</v>
      </c>
      <c r="D6" s="33" t="s">
        <v>21</v>
      </c>
      <c r="E6" s="17">
        <v>20</v>
      </c>
      <c r="F6" s="15">
        <v>907.20000000000005</v>
      </c>
      <c r="G6" s="14">
        <v>957.60000000000002</v>
      </c>
      <c r="H6" s="1">
        <v>1008</v>
      </c>
      <c r="I6" s="5">
        <f t="shared" si="0"/>
        <v>957.60000000000002</v>
      </c>
      <c r="J6" s="6">
        <f t="shared" si="1"/>
        <v>50.399999999999977</v>
      </c>
      <c r="K6" s="6">
        <f t="shared" si="2"/>
        <v>5.2631578947368398</v>
      </c>
      <c r="L6" s="7">
        <f t="shared" si="3"/>
        <v>957.60000000000002</v>
      </c>
      <c r="M6" s="7">
        <f t="shared" si="4"/>
        <v>19152</v>
      </c>
    </row>
    <row r="7" ht="38.25">
      <c r="A7" s="4">
        <v>3</v>
      </c>
      <c r="B7" s="13" t="s">
        <v>19</v>
      </c>
      <c r="C7" s="16" t="s">
        <v>20</v>
      </c>
      <c r="D7" s="33" t="s">
        <v>21</v>
      </c>
      <c r="E7" s="17">
        <v>9</v>
      </c>
      <c r="F7" s="15">
        <v>3236</v>
      </c>
      <c r="G7" s="14">
        <v>3416</v>
      </c>
      <c r="H7" s="1">
        <v>3595</v>
      </c>
      <c r="I7" s="5">
        <f t="shared" si="0"/>
        <v>3415.6666666666665</v>
      </c>
      <c r="J7" s="6">
        <f t="shared" si="1"/>
        <v>179.5002321261266</v>
      </c>
      <c r="K7" s="6">
        <f t="shared" si="2"/>
        <v>5.2552034388443429</v>
      </c>
      <c r="L7" s="7">
        <f t="shared" si="3"/>
        <v>3415.6666666666665</v>
      </c>
      <c r="M7" s="7">
        <f t="shared" si="4"/>
        <v>30741</v>
      </c>
    </row>
    <row r="8" ht="63.75">
      <c r="A8" s="4">
        <v>4</v>
      </c>
      <c r="B8" s="13" t="s">
        <v>18</v>
      </c>
      <c r="C8" s="16" t="s">
        <v>20</v>
      </c>
      <c r="D8" s="33" t="s">
        <v>21</v>
      </c>
      <c r="E8" s="17">
        <v>54</v>
      </c>
      <c r="F8" s="15">
        <v>2970</v>
      </c>
      <c r="G8" s="14">
        <v>3135</v>
      </c>
      <c r="H8" s="1">
        <v>3300</v>
      </c>
      <c r="I8" s="5">
        <f t="shared" si="0"/>
        <v>3135</v>
      </c>
      <c r="J8" s="6">
        <f t="shared" si="1"/>
        <v>165</v>
      </c>
      <c r="K8" s="6">
        <f t="shared" si="2"/>
        <v>5.2631578947368416</v>
      </c>
      <c r="L8" s="7">
        <f t="shared" si="3"/>
        <v>3135</v>
      </c>
      <c r="M8" s="7">
        <f t="shared" si="4"/>
        <v>169290</v>
      </c>
    </row>
    <row r="9" ht="63.75">
      <c r="A9" s="4">
        <v>5</v>
      </c>
      <c r="B9" s="13" t="s">
        <v>18</v>
      </c>
      <c r="C9" s="16" t="s">
        <v>20</v>
      </c>
      <c r="D9" s="33" t="s">
        <v>21</v>
      </c>
      <c r="E9" s="17">
        <v>13.5</v>
      </c>
      <c r="F9" s="15">
        <v>4320</v>
      </c>
      <c r="G9" s="14">
        <v>4560</v>
      </c>
      <c r="H9" s="1">
        <v>4800</v>
      </c>
      <c r="I9" s="5">
        <f t="shared" si="0"/>
        <v>4560</v>
      </c>
      <c r="J9" s="6">
        <f t="shared" si="1"/>
        <v>240</v>
      </c>
      <c r="K9" s="6">
        <f t="shared" si="2"/>
        <v>5.2631578947368416</v>
      </c>
      <c r="L9" s="7">
        <f t="shared" si="3"/>
        <v>4560</v>
      </c>
      <c r="M9" s="7">
        <f t="shared" si="4"/>
        <v>61560</v>
      </c>
    </row>
    <row r="10" ht="63.75">
      <c r="A10" s="4">
        <v>6</v>
      </c>
      <c r="B10" s="13" t="s">
        <v>18</v>
      </c>
      <c r="C10" s="16" t="s">
        <v>20</v>
      </c>
      <c r="D10" s="33" t="s">
        <v>21</v>
      </c>
      <c r="E10" s="17">
        <v>10</v>
      </c>
      <c r="F10" s="15">
        <v>1008</v>
      </c>
      <c r="G10" s="34">
        <v>1064</v>
      </c>
      <c r="H10" s="1">
        <v>1120</v>
      </c>
      <c r="I10" s="5">
        <f t="shared" si="0"/>
        <v>1064</v>
      </c>
      <c r="J10" s="6">
        <f t="shared" si="1"/>
        <v>56</v>
      </c>
      <c r="K10" s="6">
        <f t="shared" si="2"/>
        <v>5.2631578947368416</v>
      </c>
      <c r="L10" s="7">
        <f t="shared" si="3"/>
        <v>1064</v>
      </c>
      <c r="M10" s="7">
        <f t="shared" si="4"/>
        <v>10640</v>
      </c>
    </row>
    <row r="11" ht="63.75">
      <c r="A11" s="4">
        <v>7</v>
      </c>
      <c r="B11" s="13" t="s">
        <v>18</v>
      </c>
      <c r="C11" s="16" t="s">
        <v>20</v>
      </c>
      <c r="D11" s="33" t="s">
        <v>21</v>
      </c>
      <c r="E11" s="17">
        <v>13.5</v>
      </c>
      <c r="F11" s="15">
        <v>4320</v>
      </c>
      <c r="G11" s="34">
        <v>4560</v>
      </c>
      <c r="H11" s="1">
        <v>4800</v>
      </c>
      <c r="I11" s="5">
        <f t="shared" si="0"/>
        <v>4560</v>
      </c>
      <c r="J11" s="6">
        <f t="shared" si="1"/>
        <v>240</v>
      </c>
      <c r="K11" s="6">
        <f t="shared" si="2"/>
        <v>5.2631578947368416</v>
      </c>
      <c r="L11" s="7">
        <f t="shared" si="3"/>
        <v>4560</v>
      </c>
      <c r="M11" s="7">
        <f t="shared" si="4"/>
        <v>61560</v>
      </c>
    </row>
    <row r="12" ht="16.5" customHeight="1">
      <c r="A12" s="18" t="s">
        <v>23</v>
      </c>
      <c r="B12" s="18"/>
      <c r="C12" s="18"/>
      <c r="D12" s="18"/>
      <c r="E12" s="18"/>
      <c r="F12" s="18"/>
      <c r="G12" s="18"/>
      <c r="H12" s="18"/>
      <c r="I12" s="8"/>
      <c r="J12" s="9"/>
      <c r="K12" s="9"/>
      <c r="L12" s="9"/>
      <c r="M12" s="6">
        <f>SUM(M5:M11)</f>
        <v>400823</v>
      </c>
    </row>
    <row r="13" ht="16.5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ht="16.5" customHeight="1">
      <c r="A14" s="20"/>
      <c r="B14" s="20"/>
      <c r="C14" s="20"/>
      <c r="D14" s="20"/>
      <c r="F14" s="11"/>
      <c r="G14" s="12"/>
      <c r="H14" s="10"/>
      <c r="I14" s="9"/>
      <c r="J14" s="9"/>
      <c r="K14" s="9"/>
      <c r="L14" s="9"/>
      <c r="M14" s="9"/>
    </row>
    <row r="15" ht="16.5" customHeight="1"/>
    <row r="16" ht="16.5" customHeight="1"/>
  </sheetData>
  <mergeCells count="13">
    <mergeCell ref="A12:H12"/>
    <mergeCell ref="A13:M13"/>
    <mergeCell ref="A14:D14"/>
    <mergeCell ref="I1:M1"/>
    <mergeCell ref="A2:M2"/>
    <mergeCell ref="A3:A4"/>
    <mergeCell ref="B3:B4"/>
    <mergeCell ref="C3:C4"/>
    <mergeCell ref="D3:D4"/>
    <mergeCell ref="E3:E4"/>
    <mergeCell ref="F3:H3"/>
    <mergeCell ref="I3:K3"/>
    <mergeCell ref="L3:M3"/>
  </mergeCells>
  <pageMargins left="0.51181102362204722" right="0.31496062992125984" top="0.11811023622047245" bottom="0.15748031496062992" header="0" footer="0"/>
  <pageSetup paperSize="9" scale="7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ONLYOFFICE/8.2.2.22</Application>
  <DocSecurity>0</DocSecurity>
  <ScaleCrop>0</ScaleCrop>
  <HeadingPairs>
    <vt:vector size="0" baseType="variant"/>
  </HeadingPairs>
  <TitlesOfParts>
    <vt:vector size="0" baseType="lpstr"/>
  </TitlesOfParts>
  <Company>департамент образования Сахалинской области</Company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IGOR</cp:lastModifiedBy>
  <cp:revision>2</cp:revision>
  <dcterms:created xsi:type="dcterms:W3CDTF">2014-05-19T23:28:21Z</dcterms:created>
  <dcterms:modified xsi:type="dcterms:W3CDTF">2025-03-23T09:56:36Z</dcterms:modified>
</cp:coreProperties>
</file>