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c12459971f46926d/Desktop/"/>
    </mc:Choice>
  </mc:AlternateContent>
  <xr:revisionPtr revIDLastSave="104" documentId="13_ncr:1_{7CF5A5F6-512D-4D84-9660-6FA6114FFF95}" xr6:coauthVersionLast="47" xr6:coauthVersionMax="47" xr10:uidLastSave="{66841CD9-1841-4310-B4B0-8BF4E632408F}"/>
  <bookViews>
    <workbookView xWindow="-120" yWindow="-120" windowWidth="29040" windowHeight="15720" xr2:uid="{00000000-000D-0000-FFFF-FFFF00000000}"/>
  </bookViews>
  <sheets>
    <sheet name="НМЦК" sheetId="1" r:id="rId1"/>
  </sheets>
  <definedNames>
    <definedName name="_Hlk99372650" localSheetId="0">НМЦК!#REF!</definedName>
    <definedName name="_xlnm._FilterDatabase" localSheetId="0" hidden="1">НМЦК!$A$4:$L$4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5" i="1"/>
  <c r="H6" i="1"/>
  <c r="K6" i="1" s="1"/>
  <c r="L6" i="1" s="1"/>
  <c r="H7" i="1"/>
  <c r="K7" i="1" s="1"/>
  <c r="L7" i="1" s="1"/>
  <c r="H8" i="1"/>
  <c r="K8" i="1" s="1"/>
  <c r="L8" i="1" s="1"/>
  <c r="H9" i="1"/>
  <c r="K9" i="1" s="1"/>
  <c r="L9" i="1" s="1"/>
  <c r="H10" i="1"/>
  <c r="K10" i="1" s="1"/>
  <c r="L10" i="1" s="1"/>
  <c r="H5" i="1"/>
  <c r="K5" i="1" s="1"/>
  <c r="L5" i="1" s="1"/>
  <c r="L11" i="1" l="1"/>
  <c r="J7" i="1"/>
  <c r="J5" i="1"/>
  <c r="J10" i="1"/>
  <c r="J8" i="1"/>
  <c r="J9" i="1"/>
  <c r="J6" i="1"/>
</calcChain>
</file>

<file path=xl/sharedStrings.xml><?xml version="1.0" encoding="utf-8"?>
<sst xmlns="http://schemas.openxmlformats.org/spreadsheetml/2006/main" count="29" uniqueCount="24">
  <si>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</si>
  <si>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</si>
  <si>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</si>
  <si>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</si>
  <si>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</si>
  <si>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Источник № 1</t>
  </si>
  <si>
    <t>Источник № 2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</si>
  <si>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</si>
  <si>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</si>
  <si>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</si>
  <si>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Среднее арифметическое значение, руб., округлённое</t>
  </si>
  <si>
    <t>НМЦД</t>
  </si>
  <si>
    <t>ИТОГО:</t>
  </si>
  <si>
    <t>Источник № 3</t>
  </si>
  <si>
    <t xml:space="preserve">Приложение № 4
</t>
  </si>
  <si>
    <t xml:space="preserve">ALLEN&amp;HEATH SQ-6 </t>
  </si>
  <si>
    <t>ALLEN&amp;HEATH GX4816</t>
  </si>
  <si>
    <t>ALLEN&amp;HEATH M-SQ-WAVES3-A</t>
  </si>
  <si>
    <t>ALLEN&amp;HEATH AB168</t>
  </si>
  <si>
    <t>Infobit iTrans HD</t>
  </si>
  <si>
    <t>Anzhee ArtGate 8</t>
  </si>
  <si>
    <t>шт</t>
  </si>
  <si>
    <t xml:space="preserve">Обоснование начальной (максимальной) цены договора на поставку звукового оборудования </t>
  </si>
  <si>
    <r>
      <t>1.  НМЦД  рассчитана в воответствии с положением
о закупке товаров, работ, услуг заказчика и составляет</t>
    </r>
    <r>
      <rPr>
        <b/>
        <sz val="14"/>
        <rFont val="Times New Roman"/>
        <family val="1"/>
        <charset val="204"/>
      </rPr>
      <t xml:space="preserve">  1 768 133,42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рублей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</si>
</sst>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\ ##0.00\ _₽"/>
  </numFmts>
  <fonts count="10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name val="Times New Roman"/>
      <charset val="13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Protection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5" fillId="0" borderId="0" xfId="0" applyFont="1"/>
    <xf numFmtId="2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0" fontId="5" fillId="2" borderId="4" xfId="2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/>
    <xf numFmtId="4" fontId="4" fillId="2" borderId="4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10" fontId="5" fillId="2" borderId="5" xfId="2" applyNumberFormat="1" applyFont="1" applyFill="1" applyBorder="1" applyAlignment="1">
      <alignment horizontal="center" vertical="center"/>
    </xf>
    <xf numFmtId="4" fontId="4" fillId="2" borderId="0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165" fontId="7" fillId="3" borderId="6" xfId="0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0" fillId="0" borderId="4" xfId="0" applyBorder="1"/>
  </cellXfs>
  <cellStyles count="4">
    <cellStyle name="Обычный" xfId="0" builtinId="0"/>
    <cellStyle name="Обычный 2" xfId="1" xr:uid="{00000000-0005-0000-0000-000001000000}"/>
    <cellStyle name="Обычный 3" xfId="3" xr:uid="{0C620738-8739-4099-AB7E-B631F237D8F1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</xdr:row>
      <xdr:rowOff>0</xdr:rowOff>
    </xdr:from>
    <xdr:to>
      <xdr:col>9</xdr:col>
      <xdr:colOff>600075</xdr:colOff>
      <xdr:row>4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1391900" y="2714625"/>
          <a:ext cx="590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3"/>
  <sheetViews>
    <sheetView tabSelected="1" zoomScale="78" workbookViewId="0">
      <selection activeCell="F21" sqref="F21"/>
    </sheetView>
  </sheetViews>
  <sheetFormatPr defaultColWidth="19.28515625" defaultRowHeight="15"/>
  <cols>
    <col min="1" max="1" width="13.7109375" style="5" customWidth="1"/>
    <col min="2" max="2" width="50.28515625" style="6" customWidth="1"/>
    <col min="3" max="3" width="13.28515625" style="2" customWidth="1"/>
    <col min="4" max="4" width="12.5703125" style="2" customWidth="1"/>
    <col min="5" max="5" width="27.140625" style="3" customWidth="1"/>
    <col min="6" max="6" width="27.28515625" style="3" customWidth="1"/>
    <col min="7" max="7" width="34" style="2" customWidth="1"/>
    <col min="8" max="8" width="15.5703125" style="4" customWidth="1"/>
    <col min="9" max="9" width="12.5703125" style="4" customWidth="1"/>
    <col min="10" max="10" width="15.5703125" style="2" customWidth="1"/>
    <col min="11" max="11" width="13.85546875" style="4" customWidth="1"/>
    <col min="12" max="12" width="24.42578125" style="2" customWidth="1"/>
    <col min="13" max="16" width="19.28515625" style="2" hidden="1" customWidth="1"/>
    <col min="17" max="17" width="0" style="2" hidden="1" customWidth="1"/>
    <col min="18" max="16384" width="19.28515625" style="2"/>
  </cols>
  <sheetData>
    <row r="1" spans="1:18" ht="88.9" customHeight="1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>
      <c r="A2" s="1" t="s">
        <v>22</v>
      </c>
      <c r="B2" s="1"/>
    </row>
    <row r="3" spans="1:18">
      <c r="E3" s="35" t="s">
        <v>0</v>
      </c>
      <c r="F3" s="36"/>
      <c r="G3" s="36"/>
      <c r="H3" s="37"/>
    </row>
    <row r="4" spans="1:18" ht="156" customHeight="1">
      <c r="A4" s="7" t="s">
        <v>1</v>
      </c>
      <c r="B4" s="7" t="s">
        <v>2</v>
      </c>
      <c r="C4" s="8" t="s">
        <v>3</v>
      </c>
      <c r="D4" s="7" t="s">
        <v>4</v>
      </c>
      <c r="E4" s="8" t="s">
        <v>5</v>
      </c>
      <c r="F4" s="8" t="s">
        <v>6</v>
      </c>
      <c r="G4" s="8" t="s">
        <v>13</v>
      </c>
      <c r="H4" s="9" t="s">
        <v>7</v>
      </c>
      <c r="I4" s="9" t="s">
        <v>8</v>
      </c>
      <c r="J4" s="10" t="s">
        <v>9</v>
      </c>
      <c r="K4" s="9" t="s">
        <v>10</v>
      </c>
      <c r="L4" s="10" t="s">
        <v>11</v>
      </c>
      <c r="M4" s="11"/>
      <c r="R4" s="12"/>
    </row>
    <row r="5" spans="1:18" ht="15.75">
      <c r="A5" s="29">
        <v>1</v>
      </c>
      <c r="B5" s="34" t="s">
        <v>15</v>
      </c>
      <c r="C5" s="30" t="s">
        <v>21</v>
      </c>
      <c r="D5" s="32">
        <v>1</v>
      </c>
      <c r="E5" s="33">
        <v>661728</v>
      </c>
      <c r="F5" s="33">
        <v>681579.84</v>
      </c>
      <c r="G5" s="33">
        <v>694814</v>
      </c>
      <c r="H5" s="31">
        <f>AVERAGE(E5:G5)</f>
        <v>679373.94666666666</v>
      </c>
      <c r="I5" s="14">
        <f>STDEV(E5:G5)</f>
        <v>16652.937369981708</v>
      </c>
      <c r="J5" s="15">
        <f t="shared" ref="J5:J10" si="0">I5/H5</f>
        <v>2.4512181327660532E-2</v>
      </c>
      <c r="K5" s="14">
        <f t="shared" ref="K5:K10" si="1">ROUND(H5,2)</f>
        <v>679373.95</v>
      </c>
      <c r="L5" s="16">
        <f>K5*D5</f>
        <v>679373.95</v>
      </c>
      <c r="M5" s="11"/>
      <c r="R5" s="12"/>
    </row>
    <row r="6" spans="1:18">
      <c r="A6" s="29">
        <v>2</v>
      </c>
      <c r="B6" s="40" t="s">
        <v>16</v>
      </c>
      <c r="C6" s="30" t="s">
        <v>21</v>
      </c>
      <c r="D6" s="32">
        <v>1</v>
      </c>
      <c r="E6" s="33">
        <v>635520</v>
      </c>
      <c r="F6" s="33">
        <v>654585.59999999998</v>
      </c>
      <c r="G6" s="33">
        <v>667296</v>
      </c>
      <c r="H6" s="31">
        <f t="shared" ref="H6:H10" si="2">AVERAGE(E6:G6)</f>
        <v>652467.20000000007</v>
      </c>
      <c r="I6" s="14">
        <f t="shared" ref="I6:I10" si="3">STDEV(E6:G6)</f>
        <v>15993.569267677554</v>
      </c>
      <c r="J6" s="15">
        <f t="shared" si="0"/>
        <v>2.4512449465164766E-2</v>
      </c>
      <c r="K6" s="14">
        <f t="shared" si="1"/>
        <v>652467.19999999995</v>
      </c>
      <c r="L6" s="16">
        <f t="shared" ref="L6:L10" si="4">K6*D6</f>
        <v>652467.19999999995</v>
      </c>
      <c r="M6" s="11"/>
      <c r="R6" s="12"/>
    </row>
    <row r="7" spans="1:18">
      <c r="A7" s="29">
        <v>3</v>
      </c>
      <c r="B7" s="40" t="s">
        <v>17</v>
      </c>
      <c r="C7" s="30" t="s">
        <v>21</v>
      </c>
      <c r="D7" s="32">
        <v>1</v>
      </c>
      <c r="E7" s="33">
        <v>146304</v>
      </c>
      <c r="F7" s="33">
        <v>150693.12</v>
      </c>
      <c r="G7" s="33">
        <v>153619</v>
      </c>
      <c r="H7" s="31">
        <f t="shared" si="2"/>
        <v>150205.37333333332</v>
      </c>
      <c r="I7" s="14">
        <f t="shared" si="3"/>
        <v>3681.8105407711205</v>
      </c>
      <c r="J7" s="15">
        <f t="shared" si="0"/>
        <v>2.4511843079012271E-2</v>
      </c>
      <c r="K7" s="14">
        <f t="shared" si="1"/>
        <v>150205.37</v>
      </c>
      <c r="L7" s="16">
        <f t="shared" si="4"/>
        <v>150205.37</v>
      </c>
      <c r="M7" s="11"/>
      <c r="R7" s="12"/>
    </row>
    <row r="8" spans="1:18">
      <c r="A8" s="29">
        <v>4</v>
      </c>
      <c r="B8" s="40" t="s">
        <v>18</v>
      </c>
      <c r="C8" s="30" t="s">
        <v>21</v>
      </c>
      <c r="D8" s="32">
        <v>1</v>
      </c>
      <c r="E8" s="33">
        <v>207456</v>
      </c>
      <c r="F8" s="33">
        <v>213679.68</v>
      </c>
      <c r="G8" s="33">
        <v>217829</v>
      </c>
      <c r="H8" s="31">
        <f t="shared" si="2"/>
        <v>212988.22666666665</v>
      </c>
      <c r="I8" s="14">
        <f t="shared" si="3"/>
        <v>5220.9542263970607</v>
      </c>
      <c r="J8" s="15">
        <f t="shared" si="0"/>
        <v>2.4512877111127932E-2</v>
      </c>
      <c r="K8" s="14">
        <f t="shared" si="1"/>
        <v>212988.23</v>
      </c>
      <c r="L8" s="16">
        <f t="shared" si="4"/>
        <v>212988.23</v>
      </c>
      <c r="M8" s="11"/>
      <c r="R8" s="12"/>
    </row>
    <row r="9" spans="1:18">
      <c r="A9" s="29">
        <v>5</v>
      </c>
      <c r="B9" s="40" t="s">
        <v>19</v>
      </c>
      <c r="C9" s="30" t="s">
        <v>21</v>
      </c>
      <c r="D9" s="32">
        <v>1</v>
      </c>
      <c r="E9" s="33">
        <v>18000</v>
      </c>
      <c r="F9" s="33">
        <v>18540</v>
      </c>
      <c r="G9" s="33">
        <v>18900</v>
      </c>
      <c r="H9" s="31">
        <f t="shared" si="2"/>
        <v>18480</v>
      </c>
      <c r="I9" s="14">
        <f t="shared" si="3"/>
        <v>452.99006611624498</v>
      </c>
      <c r="J9" s="15">
        <f t="shared" si="0"/>
        <v>2.451244946516477E-2</v>
      </c>
      <c r="K9" s="14">
        <f t="shared" si="1"/>
        <v>18480</v>
      </c>
      <c r="L9" s="16">
        <f t="shared" si="4"/>
        <v>18480</v>
      </c>
      <c r="M9" s="11"/>
      <c r="R9" s="12"/>
    </row>
    <row r="10" spans="1:18">
      <c r="A10" s="29">
        <v>6</v>
      </c>
      <c r="B10" s="40" t="s">
        <v>20</v>
      </c>
      <c r="C10" s="30" t="s">
        <v>21</v>
      </c>
      <c r="D10" s="32">
        <v>1</v>
      </c>
      <c r="E10" s="33">
        <v>53200</v>
      </c>
      <c r="F10" s="33">
        <v>54796</v>
      </c>
      <c r="G10" s="33">
        <v>55860</v>
      </c>
      <c r="H10" s="31">
        <f t="shared" si="2"/>
        <v>54618.666666666664</v>
      </c>
      <c r="I10" s="14">
        <f t="shared" si="3"/>
        <v>1338.8373065213464</v>
      </c>
      <c r="J10" s="15">
        <f t="shared" si="0"/>
        <v>2.4512449465164773E-2</v>
      </c>
      <c r="K10" s="14">
        <f t="shared" si="1"/>
        <v>54618.67</v>
      </c>
      <c r="L10" s="16">
        <f t="shared" si="4"/>
        <v>54618.67</v>
      </c>
      <c r="M10" s="11"/>
      <c r="R10" s="12"/>
    </row>
    <row r="11" spans="1:18">
      <c r="A11" s="17"/>
      <c r="B11" s="17" t="s">
        <v>12</v>
      </c>
      <c r="C11" s="17"/>
      <c r="D11" s="13"/>
      <c r="E11" s="18"/>
      <c r="F11" s="18"/>
      <c r="G11" s="18"/>
      <c r="H11" s="19"/>
      <c r="I11" s="14"/>
      <c r="J11" s="15"/>
      <c r="K11" s="20"/>
      <c r="L11" s="21">
        <f>SUM(L5:L10)</f>
        <v>1768133.42</v>
      </c>
      <c r="M11" s="11"/>
      <c r="R11" s="12"/>
    </row>
    <row r="12" spans="1:18" ht="36.4" customHeight="1">
      <c r="A12" s="12"/>
      <c r="B12" s="12"/>
      <c r="C12" s="22"/>
      <c r="D12" s="23"/>
      <c r="E12" s="24"/>
      <c r="F12" s="24"/>
      <c r="G12" s="24"/>
      <c r="H12" s="25"/>
      <c r="I12" s="26"/>
      <c r="J12" s="27"/>
      <c r="L12" s="28"/>
      <c r="M12" s="11"/>
      <c r="R12" s="12"/>
    </row>
    <row r="13" spans="1:18" ht="119.65" customHeight="1">
      <c r="A13" s="38" t="s">
        <v>23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1"/>
      <c r="R13" s="12"/>
    </row>
  </sheetData>
  <mergeCells count="3">
    <mergeCell ref="E3:H3"/>
    <mergeCell ref="A13:L13"/>
    <mergeCell ref="A1:L1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Нина Кистанова</cp:lastModifiedBy>
  <cp:revision>1</cp:revision>
  <dcterms:created xsi:type="dcterms:W3CDTF">2023-02-05T16:33:53Z</dcterms:created>
  <dcterms:modified xsi:type="dcterms:W3CDTF">2025-04-29T07:02:07Z</dcterms:modified>
</cp:coreProperties>
</file>