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9040" windowHeight="15840"/>
  </bookViews>
  <sheets>
    <sheet name="НМЦД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6" i="1"/>
  <c r="N6" s="1"/>
  <c r="K5"/>
  <c r="L6" l="1"/>
  <c r="M6" s="1"/>
  <c r="N5"/>
  <c r="L5"/>
  <c r="M5" s="1"/>
  <c r="O7" l="1"/>
  <c r="K9" s="1"/>
</calcChain>
</file>

<file path=xl/sharedStrings.xml><?xml version="1.0" encoding="utf-8"?>
<sst xmlns="http://schemas.openxmlformats.org/spreadsheetml/2006/main" count="29" uniqueCount="27">
  <si>
    <t>№</t>
  </si>
  <si>
    <t xml:space="preserve">Наименование товара (работ, услуг) 
</t>
  </si>
  <si>
    <t>Основыне характеристи объекта закупки</t>
  </si>
  <si>
    <t>Ед. изм</t>
  </si>
  <si>
    <t>Кол-во</t>
  </si>
  <si>
    <t>Коммерческие предложения (руб./ед.изм.)</t>
  </si>
  <si>
    <t>Оценка однородности совокупности значений выявленных цен, используемых в расчете Н(М)ЦД</t>
  </si>
  <si>
    <t>Н(М)ЦД, определяемая методом сопоставимых рыночных цен (анализа рынка)*</t>
  </si>
  <si>
    <t xml:space="preserve">Коммерческое предложение                       № 1 </t>
  </si>
  <si>
    <t xml:space="preserve">Коммерческое предложение                        № 2 </t>
  </si>
  <si>
    <t xml:space="preserve">Коммерческое предложение                 № 3 </t>
  </si>
  <si>
    <t xml:space="preserve">Коммерческое предложение                 № 4 </t>
  </si>
  <si>
    <t xml:space="preserve">Коммерческое предложение                 № 5 </t>
  </si>
  <si>
    <t xml:space="preserve">Средняя арифметическая цена за единицу     &lt;ц&gt; </t>
  </si>
  <si>
    <t>Среднее квадратичное отклонение</t>
  </si>
  <si>
    <r>
      <t xml:space="preserve">коэффициент вариации цен V (%)           </t>
    </r>
    <r>
      <rPr>
        <i/>
        <sz val="11"/>
        <rFont val="Times New Roman"/>
      </rPr>
      <t xml:space="preserve">         (не должен превышать 33%)</t>
    </r>
  </si>
  <si>
    <t>Средняя арифметическая цена за единицу     руб.</t>
  </si>
  <si>
    <t>Расчет Н (МЦД) по формуле                             v - количество (объем) закупаемого товара (работы, услуги);
     ц - ср. цена за единицу    ЦКЕП = v*ц</t>
  </si>
  <si>
    <t>В результате проведенного расчета Н(М)Ц договора составила:</t>
  </si>
  <si>
    <t>рублей</t>
  </si>
  <si>
    <t xml:space="preserve">При определениеии начальной (максимальной) цены Договора на поставку применен метод сопоставимых рыночных цен (анализ рынка). </t>
  </si>
  <si>
    <t>В соответствии с техническим заданием</t>
  </si>
  <si>
    <t>кг.</t>
  </si>
  <si>
    <t>Говядина бескостная тазобедренная часть</t>
  </si>
  <si>
    <t>Печень говяжья</t>
  </si>
  <si>
    <t xml:space="preserve">Обоснование начальной (максимальной) цены договора на поставку продовольственных товаров  - продукты из говядины (мясо и субпродукты) </t>
  </si>
  <si>
    <r>
      <t>Приложение № ___
к запросу котировок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</rPr>
      <t>в электронной форме 
от «___» __________ 2025 г. № ______</t>
    </r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</si>
</sst>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_-* #,##0.00_-;\-* #,##0.00_-;_-* &quot;-&quot;??_-;_-@_-"/>
    <numFmt numFmtId="165" formatCode="0.0000"/>
  </numFmts>
  <fonts count="15">
    <font>
      <sz val="11"/>
      <color theme="1"/>
      <name val="Calibri"/>
      <scheme val="minor"/>
    </font>
    <font>
      <sz val="10"/>
      <name val="Times New Roman"/>
    </font>
    <font>
      <sz val="12"/>
      <name val="Times New Roman"/>
    </font>
    <font>
      <b/>
      <sz val="12"/>
      <name val="Times New Roman"/>
    </font>
    <font>
      <b/>
      <sz val="11"/>
      <name val="Times New Roman"/>
    </font>
    <font>
      <sz val="11"/>
      <color theme="1"/>
      <name val="Times New Roman"/>
    </font>
    <font>
      <sz val="12"/>
      <color theme="1"/>
      <name val="Times New Roman"/>
    </font>
    <font>
      <sz val="11"/>
      <name val="Times New Roman"/>
    </font>
    <font>
      <i/>
      <sz val="11"/>
      <name val="Times New Roman"/>
    </font>
    <font>
      <sz val="12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scheme val="minor"/>
    </font>
    <font>
      <b/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164" fontId="13" fillId="0" borderId="0" applyFont="0" applyFill="0" applyBorder="0" applyAlignment="0" applyProtection="0"/>
  </cellStyleXfs>
  <cellXfs count="37">
    <xf numFmtId="0" fontId="0" fillId="0" borderId="0" xfId="0"/>
    <xf numFmtId="0" fontId="1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wrapText="1"/>
    </xf>
    <xf numFmtId="165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7" fillId="0" borderId="0" xfId="0" applyFont="1" applyAlignment="1">
      <alignment vertical="center"/>
    </xf>
    <xf numFmtId="43" fontId="1" fillId="0" borderId="0" xfId="0" applyNumberFormat="1" applyFont="1"/>
    <xf numFmtId="0" fontId="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center" wrapText="1"/>
    </xf>
    <xf numFmtId="164" fontId="12" fillId="0" borderId="1" xfId="1" applyFont="1" applyBorder="1" applyAlignment="1">
      <alignment horizontal="center" vertical="center" wrapText="1"/>
    </xf>
    <xf numFmtId="0" fontId="14" fillId="0" borderId="0" xfId="0" applyFont="1" applyAlignment="1">
      <alignment horizontal="justify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9525</xdr:colOff>
      <xdr:row>3</xdr:row>
      <xdr:rowOff>1476374</xdr:rowOff>
    </xdr:from>
    <xdr:to>
      <xdr:col>12</xdr:col>
      <xdr:colOff>600075</xdr:colOff>
      <xdr:row>3</xdr:row>
      <xdr:rowOff>1819275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/>
      </xdr:blipFill>
      <xdr:spPr bwMode="auto">
        <a:xfrm>
          <a:off x="12049125" y="3324223"/>
          <a:ext cx="590549" cy="3429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169208</xdr:colOff>
      <xdr:row>3</xdr:row>
      <xdr:rowOff>1266265</xdr:rowOff>
    </xdr:from>
    <xdr:to>
      <xdr:col>11</xdr:col>
      <xdr:colOff>674033</xdr:colOff>
      <xdr:row>3</xdr:row>
      <xdr:rowOff>1523439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tretch/>
      </xdr:blipFill>
      <xdr:spPr bwMode="auto">
        <a:xfrm>
          <a:off x="11303933" y="3114115"/>
          <a:ext cx="504825" cy="2571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5"/>
  <sheetViews>
    <sheetView tabSelected="1" workbookViewId="0">
      <selection activeCell="O9" sqref="O8:O9"/>
    </sheetView>
  </sheetViews>
  <sheetFormatPr defaultColWidth="9.140625" defaultRowHeight="12.75"/>
  <cols>
    <col min="1" max="1" width="3.140625" style="1" bestFit="1" customWidth="1"/>
    <col min="2" max="2" width="31" style="1" bestFit="1" customWidth="1"/>
    <col min="3" max="3" width="20.5703125" style="1" bestFit="1" customWidth="1"/>
    <col min="4" max="4" width="5.85546875" style="1" bestFit="1" customWidth="1"/>
    <col min="5" max="5" width="8.85546875" style="1" bestFit="1" customWidth="1"/>
    <col min="6" max="6" width="15.5703125" style="1" bestFit="1" customWidth="1"/>
    <col min="7" max="7" width="16.28515625" style="1" bestFit="1" customWidth="1"/>
    <col min="8" max="8" width="15.85546875" style="1" bestFit="1" customWidth="1"/>
    <col min="9" max="10" width="15.85546875" style="1" hidden="1" customWidth="1"/>
    <col min="11" max="11" width="18.140625" style="1" bestFit="1" customWidth="1"/>
    <col min="12" max="12" width="13.5703125" style="1" bestFit="1" customWidth="1"/>
    <col min="13" max="13" width="10.28515625" style="1" bestFit="1" customWidth="1"/>
    <col min="14" max="14" width="11.28515625" style="1" bestFit="1" customWidth="1"/>
    <col min="15" max="15" width="16.28515625" style="1" bestFit="1" customWidth="1"/>
    <col min="16" max="16384" width="9.140625" style="1"/>
  </cols>
  <sheetData>
    <row r="1" spans="1:15" ht="67.5" customHeight="1">
      <c r="K1" s="31" t="s">
        <v>26</v>
      </c>
      <c r="L1" s="30"/>
      <c r="M1" s="30"/>
      <c r="N1" s="30"/>
      <c r="O1" s="30"/>
    </row>
    <row r="2" spans="1:15" ht="39" customHeight="1">
      <c r="A2" s="32" t="s">
        <v>25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</row>
    <row r="3" spans="1:15" ht="48.75" customHeight="1">
      <c r="A3" s="34" t="s">
        <v>0</v>
      </c>
      <c r="B3" s="34" t="s">
        <v>1</v>
      </c>
      <c r="C3" s="34" t="s">
        <v>2</v>
      </c>
      <c r="D3" s="34" t="s">
        <v>3</v>
      </c>
      <c r="E3" s="34" t="s">
        <v>4</v>
      </c>
      <c r="F3" s="34" t="s">
        <v>5</v>
      </c>
      <c r="G3" s="34"/>
      <c r="H3" s="34"/>
      <c r="I3" s="2"/>
      <c r="J3" s="2"/>
      <c r="K3" s="35" t="s">
        <v>6</v>
      </c>
      <c r="L3" s="35"/>
      <c r="M3" s="35"/>
      <c r="N3" s="36" t="s">
        <v>7</v>
      </c>
      <c r="O3" s="36"/>
    </row>
    <row r="4" spans="1:15" ht="144" customHeight="1">
      <c r="A4" s="34"/>
      <c r="B4" s="34"/>
      <c r="C4" s="34"/>
      <c r="D4" s="34"/>
      <c r="E4" s="34"/>
      <c r="F4" s="2" t="s">
        <v>8</v>
      </c>
      <c r="G4" s="2" t="s">
        <v>9</v>
      </c>
      <c r="H4" s="2" t="s">
        <v>10</v>
      </c>
      <c r="I4" s="2" t="s">
        <v>11</v>
      </c>
      <c r="J4" s="2" t="s">
        <v>12</v>
      </c>
      <c r="K4" s="2" t="s">
        <v>13</v>
      </c>
      <c r="L4" s="2" t="s">
        <v>14</v>
      </c>
      <c r="M4" s="2" t="s">
        <v>15</v>
      </c>
      <c r="N4" s="3" t="s">
        <v>16</v>
      </c>
      <c r="O4" s="3" t="s">
        <v>17</v>
      </c>
    </row>
    <row r="5" spans="1:15" ht="54" customHeight="1">
      <c r="A5" s="22">
        <v>1</v>
      </c>
      <c r="B5" s="26" t="s">
        <v>23</v>
      </c>
      <c r="C5" s="23" t="s">
        <v>21</v>
      </c>
      <c r="D5" s="24" t="s">
        <v>22</v>
      </c>
      <c r="E5" s="24">
        <v>7600</v>
      </c>
      <c r="F5" s="25">
        <v>740</v>
      </c>
      <c r="G5" s="25">
        <v>700</v>
      </c>
      <c r="H5" s="25">
        <v>728</v>
      </c>
      <c r="I5" s="22"/>
      <c r="J5" s="22"/>
      <c r="K5" s="9">
        <f t="shared" ref="K5:K6" si="0">AVERAGE(F5:H5)</f>
        <v>722.66666666666663</v>
      </c>
      <c r="L5" s="11">
        <f t="shared" ref="L5:L6" si="1">SQRT(((SUM((POWER(H5-K5,2)),(POWER(G5-K5,2)),(POWER(F5-K5,2)))/(COLUMNS(F5:H5)-1))))</f>
        <v>20.526405757787536</v>
      </c>
      <c r="M5" s="11">
        <f t="shared" ref="M5:M6" si="2">L5/K5*100</f>
        <v>2.8403698004318545</v>
      </c>
      <c r="N5" s="12">
        <f t="shared" ref="N5:N6" si="3">K5</f>
        <v>722.66666666666663</v>
      </c>
      <c r="O5" s="12">
        <v>5492292</v>
      </c>
    </row>
    <row r="6" spans="1:15" ht="49.5" customHeight="1">
      <c r="A6" s="27">
        <v>2</v>
      </c>
      <c r="B6" s="26" t="s">
        <v>24</v>
      </c>
      <c r="C6" s="23" t="s">
        <v>21</v>
      </c>
      <c r="D6" s="24" t="s">
        <v>22</v>
      </c>
      <c r="E6" s="24">
        <v>560</v>
      </c>
      <c r="F6" s="25">
        <v>330</v>
      </c>
      <c r="G6" s="25">
        <v>360</v>
      </c>
      <c r="H6" s="25">
        <v>431</v>
      </c>
      <c r="I6" s="27"/>
      <c r="J6" s="27"/>
      <c r="K6" s="9">
        <f t="shared" si="0"/>
        <v>373.66666666666669</v>
      </c>
      <c r="L6" s="11">
        <f t="shared" si="1"/>
        <v>51.86842327788009</v>
      </c>
      <c r="M6" s="11">
        <f t="shared" si="2"/>
        <v>13.880933972670853</v>
      </c>
      <c r="N6" s="12">
        <f t="shared" si="3"/>
        <v>373.66666666666669</v>
      </c>
      <c r="O6" s="12">
        <v>209255.2</v>
      </c>
    </row>
    <row r="7" spans="1:15" s="4" customFormat="1" ht="21" customHeight="1">
      <c r="A7" s="5"/>
      <c r="B7" s="8"/>
      <c r="C7" s="6"/>
      <c r="D7" s="7"/>
      <c r="E7" s="8"/>
      <c r="F7" s="9"/>
      <c r="G7" s="10"/>
      <c r="H7" s="9"/>
      <c r="I7" s="9"/>
      <c r="J7" s="9"/>
      <c r="K7" s="9"/>
      <c r="L7" s="11"/>
      <c r="M7" s="11"/>
      <c r="N7" s="12"/>
      <c r="O7" s="12">
        <f>SUM(O5:O6)</f>
        <v>5701547.2000000002</v>
      </c>
    </row>
    <row r="8" spans="1:15" s="4" customFormat="1" ht="21" customHeight="1">
      <c r="A8" s="5"/>
    </row>
    <row r="9" spans="1:15" ht="15.75" customHeight="1">
      <c r="A9" s="28" t="s">
        <v>18</v>
      </c>
      <c r="B9" s="28"/>
      <c r="C9" s="28"/>
      <c r="D9" s="28"/>
      <c r="E9" s="28"/>
      <c r="F9" s="28"/>
      <c r="G9" s="28"/>
      <c r="H9" s="28"/>
      <c r="I9" s="13"/>
      <c r="J9" s="13"/>
      <c r="K9" s="12">
        <f>O7</f>
        <v>5701547.2000000002</v>
      </c>
      <c r="L9" s="14" t="s">
        <v>19</v>
      </c>
      <c r="M9" s="14"/>
      <c r="N9" s="14"/>
      <c r="O9" s="15"/>
    </row>
    <row r="10" spans="1:15" ht="15.75" customHeight="1">
      <c r="A10" s="29" t="s">
        <v>20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</row>
    <row r="11" spans="1:15" ht="15.75">
      <c r="A11" s="30"/>
      <c r="B11" s="30"/>
      <c r="C11" s="30"/>
      <c r="D11" s="30"/>
      <c r="E11" s="16"/>
      <c r="F11" s="17"/>
      <c r="G11" s="18"/>
      <c r="H11" s="19"/>
      <c r="I11" s="19"/>
      <c r="J11" s="19"/>
      <c r="K11" s="20"/>
      <c r="L11" s="20"/>
      <c r="M11" s="20"/>
      <c r="N11" s="20"/>
      <c r="O11" s="20"/>
    </row>
    <row r="12" spans="1:15" ht="15.75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spans="1:15" ht="15.75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5" spans="1:15">
      <c r="K15" s="21"/>
    </row>
  </sheetData>
  <mergeCells count="13">
    <mergeCell ref="A9:H9"/>
    <mergeCell ref="A10:O10"/>
    <mergeCell ref="A11:D11"/>
    <mergeCell ref="K1:O1"/>
    <mergeCell ref="A2:O2"/>
    <mergeCell ref="A3:A4"/>
    <mergeCell ref="B3:B4"/>
    <mergeCell ref="C3:C4"/>
    <mergeCell ref="D3:D4"/>
    <mergeCell ref="E3:E4"/>
    <mergeCell ref="F3:H3"/>
    <mergeCell ref="K3:M3"/>
    <mergeCell ref="N3:O3"/>
  </mergeCells>
  <pageMargins left="0.7" right="0.7" top="0.75" bottom="0.75" header="0.3" footer="0.3"/>
  <pageSetup paperSize="9" scale="70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НМЦД</vt:lpstr>
    </vt:vector>
  </TitlesOfParts>
  <Company>департамент образования Сахалинской области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Милишкевич Александра Игоревна</dc:creator>
  <cp:lastModifiedBy>Пользователь</cp:lastModifiedBy>
  <cp:revision>3</cp:revision>
  <cp:lastPrinted>2024-11-05T09:53:19Z</cp:lastPrinted>
  <dcterms:created xsi:type="dcterms:W3CDTF">2014-05-19T23:28:21Z</dcterms:created>
  <dcterms:modified xsi:type="dcterms:W3CDTF">2025-06-05T04:00:47Z</dcterms:modified>
</cp:coreProperties>
</file>