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23250" windowHeight="13170" tabRatio="500"/>
  </bookViews>
  <sheets>
    <sheet name="НМЦК бригантина" sheetId="2" r:id="rId1"/>
  </sheets>
  <definedNames>
    <definedName name="_xlnm.Print_Area" localSheetId="0">'НМЦК бригантина'!$A$1:$AD$26</definedName>
  </definedNames>
  <calcPr calcId="125725"/>
</workbook>
</file>

<file path=xl/calcChain.xml><?xml version="1.0" encoding="utf-8"?>
<calcChain xmlns="http://schemas.openxmlformats.org/spreadsheetml/2006/main">
  <c r="AC12" i="2"/>
  <c r="AD12" s="1"/>
  <c r="AD13" s="1"/>
  <c r="AA12"/>
  <c r="AB12" l="1"/>
</calcChain>
</file>

<file path=xl/sharedStrings.xml><?xml version="1.0" encoding="utf-8"?>
<sst xmlns="http://schemas.openxmlformats.org/spreadsheetml/2006/main" count="86" uniqueCount="66">
  <si>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</si>
  <si>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</si>
  <si>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>Используемый метод определения НМЦК 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</si>
  <si>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
Расчет выполнен в соответствии с Методическими рекомендациями, утвержденными приказом МЭР РФ от 02.10.2013 №567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</si>
  <si>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</si>
  <si>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</si>
  <si>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</si>
  <si>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</si>
  <si>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</si>
  <si>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</si>
  <si>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</si>
  <si>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</si>
  <si>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</si>
  <si>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</si>
  <si>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</si>
  <si>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</si>
  <si>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</si>
  <si>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</si>
  <si>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</si>
  <si>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</si>
  <si>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</si>
  <si>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</si>
  <si>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</si>
  <si>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</si>
  <si>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</si>
  <si>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</si>
  <si>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</si>
  <si>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</si>
  <si>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</si>
  <si>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</si>
  <si>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</si>
  <si>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</si>
  <si>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</si>
  <si>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</si>
  <si>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</si>
  <si>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</si>
  <si>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</si>
  <si>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</si>
  <si>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</si>
  <si>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</si>
  <si>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</si>
  <si>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</si>
  <si>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</si>
  <si>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</si>
  <si>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</si>
  <si>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</si>
  <si>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</si>
  <si>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</si>
  <si>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</si>
  <si>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</si>
  <si>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</si>
  <si>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</si>
  <si>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 xml:space="preserve"> </t>
  </si>
  <si>
    <t>1</t>
  </si>
  <si>
    <t>Поставщик 1</t>
  </si>
  <si>
    <t>Поставщик 2</t>
  </si>
  <si>
    <t>Поставщик 3</t>
  </si>
  <si>
    <t>РАСЧЕТ НМЦК</t>
  </si>
  <si>
    <t>Средняя цена (руб.)</t>
  </si>
  <si>
    <t>Директор</t>
  </si>
  <si>
    <t>/ Елин Виктор Юрьевич</t>
  </si>
  <si>
    <t>человеко-часов</t>
  </si>
  <si>
    <t>На основании проведенного анализа рынка и расчетов, НМЦК составляет: 360 000,00 рублей.</t>
  </si>
  <si>
    <t>Дата подготовки обоснования НМЦК: 07.04.2026</t>
  </si>
  <si>
    <t>Охрана объекта</t>
  </si>
  <si>
    <t>80.10.12.200</t>
  </si>
</sst>
</file>

<file path=xl/styles.xml><?xml version="1.0" encoding="utf-8"?>
<styleSheet xmlns="http://schemas.openxmlformats.org/spreadsheetml/2006/main">
  <numFmts count="1">
    <numFmt numFmtId="164" formatCode="#,##0.00#########"/>
  </numFmts>
  <fonts count="17">
    <font>
      <sz val="11"/>
      <color rgb="FF000000"/>
      <name val="Calibri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.8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61">
    <xf numFmtId="0" fontId="0" fillId="0" borderId="0" xfId="0"/>
    <xf numFmtId="2" fontId="0" fillId="0" borderId="0" xfId="0" applyNumberFormat="1"/>
    <xf numFmtId="0" fontId="1" fillId="0" borderId="0" xfId="0" applyFont="1"/>
    <xf numFmtId="2" fontId="2" fillId="0" borderId="0" xfId="0" applyNumberFormat="1" applyFont="1" applyAlignment="1">
      <alignment vertical="top" wrapText="1"/>
    </xf>
    <xf numFmtId="2" fontId="1" fillId="0" borderId="0" xfId="0" applyNumberFormat="1" applyFont="1"/>
    <xf numFmtId="164" fontId="3" fillId="0" borderId="1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wrapText="1"/>
    </xf>
    <xf numFmtId="0" fontId="5" fillId="0" borderId="0" xfId="0" applyFont="1"/>
    <xf numFmtId="0" fontId="3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2" fontId="1" fillId="0" borderId="13" xfId="0" applyNumberFormat="1" applyFont="1" applyBorder="1"/>
    <xf numFmtId="2" fontId="1" fillId="0" borderId="0" xfId="0" applyNumberFormat="1" applyFont="1" applyBorder="1"/>
    <xf numFmtId="2" fontId="1" fillId="0" borderId="4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vertical="top"/>
    </xf>
    <xf numFmtId="0" fontId="10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2" fontId="11" fillId="0" borderId="0" xfId="0" applyNumberFormat="1" applyFont="1" applyFill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2" fontId="9" fillId="0" borderId="0" xfId="0" applyNumberFormat="1" applyFont="1" applyFill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4" fontId="12" fillId="0" borderId="0" xfId="0" applyNumberFormat="1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9" fillId="0" borderId="1" xfId="0" applyFont="1" applyFill="1" applyBorder="1" applyAlignment="1">
      <alignment vertical="top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FF"/>
    </mruColors>
  </colors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128270</xdr:colOff>
      <xdr:row>8</xdr:row>
      <xdr:rowOff>802005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9895" y="2910205"/>
          <a:ext cx="1671955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1619885</xdr:colOff>
      <xdr:row>10</xdr:row>
      <xdr:rowOff>614045</xdr:rowOff>
    </xdr:to>
    <xdr:pic>
      <xdr:nvPicPr>
        <xdr:cNvPr id="3" name="Изображение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893415" y="4756785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1200150</xdr:colOff>
      <xdr:row>10</xdr:row>
      <xdr:rowOff>601980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774805" y="4747260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1381126</xdr:colOff>
      <xdr:row>10</xdr:row>
      <xdr:rowOff>608964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241656" y="4823459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25"/>
  <sheetViews>
    <sheetView tabSelected="1" view="pageBreakPreview" topLeftCell="A7" zoomScale="90" zoomScaleNormal="100" zoomScaleSheetLayoutView="90" workbookViewId="0">
      <selection activeCell="G18" sqref="G18"/>
    </sheetView>
  </sheetViews>
  <sheetFormatPr defaultColWidth="9" defaultRowHeight="15"/>
  <cols>
    <col min="1" max="1" width="7.85546875" customWidth="1"/>
    <col min="2" max="2" width="20.85546875" customWidth="1"/>
    <col min="3" max="3" width="17.85546875" customWidth="1"/>
    <col min="4" max="4" width="31.28515625" customWidth="1"/>
    <col min="5" max="5" width="17" customWidth="1"/>
    <col min="6" max="6" width="8.85546875" customWidth="1"/>
    <col min="7" max="9" width="22" style="1" customWidth="1"/>
    <col min="10" max="26" width="22" style="1" hidden="1" customWidth="1"/>
    <col min="27" max="27" width="20.5703125" style="1" customWidth="1"/>
    <col min="28" max="28" width="23" style="1" customWidth="1"/>
    <col min="29" max="29" width="15.140625" style="1" customWidth="1"/>
    <col min="30" max="30" width="27.7109375" customWidth="1"/>
    <col min="31" max="31" width="18.42578125" customWidth="1"/>
    <col min="32" max="1025" width="9.140625" customWidth="1"/>
  </cols>
  <sheetData>
    <row r="1" spans="1:32" ht="15" customHeight="1">
      <c r="A1" s="2" t="s">
        <v>52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2" ht="15" customHeight="1">
      <c r="A2" s="2"/>
      <c r="B2" s="2"/>
      <c r="C2" s="2"/>
      <c r="D2" s="2"/>
      <c r="E2" s="2"/>
      <c r="F2" s="2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41.1" customHeight="1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</row>
    <row r="4" spans="1:32" ht="15" customHeight="1">
      <c r="A4" s="2"/>
      <c r="B4" s="2"/>
      <c r="C4" s="2"/>
      <c r="D4" s="2"/>
      <c r="E4" s="2"/>
      <c r="F4" s="2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>
      <c r="A5" s="2"/>
      <c r="B5" s="2"/>
      <c r="C5" s="2"/>
      <c r="D5" s="2"/>
      <c r="E5" s="2"/>
      <c r="F5" s="2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16"/>
      <c r="AB5" s="17"/>
      <c r="AC5" s="4"/>
    </row>
    <row r="6" spans="1:32" ht="27" customHeight="1">
      <c r="A6" s="40" t="s">
        <v>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</row>
    <row r="7" spans="1:32" ht="45" customHeight="1">
      <c r="A7" s="40" t="s">
        <v>2</v>
      </c>
      <c r="B7" s="40"/>
      <c r="C7" s="41" t="s">
        <v>3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</row>
    <row r="8" spans="1:32" ht="42.75" customHeight="1">
      <c r="A8" s="35" t="s">
        <v>57</v>
      </c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8"/>
    </row>
    <row r="9" spans="1:32" ht="120" customHeight="1">
      <c r="A9" s="43" t="s">
        <v>51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</row>
    <row r="10" spans="1:32" ht="33" customHeight="1">
      <c r="A10" s="40" t="s">
        <v>4</v>
      </c>
      <c r="B10" s="40" t="s">
        <v>5</v>
      </c>
      <c r="C10" s="40"/>
      <c r="D10" s="44" t="s">
        <v>6</v>
      </c>
      <c r="E10" s="40" t="s">
        <v>7</v>
      </c>
      <c r="F10" s="44" t="s">
        <v>8</v>
      </c>
      <c r="G10" s="5" t="s">
        <v>54</v>
      </c>
      <c r="H10" s="5" t="s">
        <v>55</v>
      </c>
      <c r="I10" s="5" t="s">
        <v>56</v>
      </c>
      <c r="J10" s="5" t="s">
        <v>9</v>
      </c>
      <c r="K10" s="5" t="s">
        <v>10</v>
      </c>
      <c r="L10" s="5" t="s">
        <v>11</v>
      </c>
      <c r="M10" s="5" t="s">
        <v>12</v>
      </c>
      <c r="N10" s="5" t="s">
        <v>13</v>
      </c>
      <c r="O10" s="5" t="s">
        <v>14</v>
      </c>
      <c r="P10" s="5" t="s">
        <v>15</v>
      </c>
      <c r="Q10" s="5" t="s">
        <v>16</v>
      </c>
      <c r="R10" s="5" t="s">
        <v>17</v>
      </c>
      <c r="S10" s="5" t="s">
        <v>18</v>
      </c>
      <c r="T10" s="5" t="s">
        <v>19</v>
      </c>
      <c r="U10" s="5" t="s">
        <v>20</v>
      </c>
      <c r="V10" s="5" t="s">
        <v>21</v>
      </c>
      <c r="W10" s="5" t="s">
        <v>22</v>
      </c>
      <c r="X10" s="5" t="s">
        <v>23</v>
      </c>
      <c r="Y10" s="5" t="s">
        <v>24</v>
      </c>
      <c r="Z10" s="5" t="s">
        <v>25</v>
      </c>
      <c r="AA10" s="6" t="s">
        <v>26</v>
      </c>
      <c r="AB10" s="6" t="s">
        <v>27</v>
      </c>
      <c r="AC10" s="44" t="s">
        <v>58</v>
      </c>
      <c r="AD10" s="18" t="s">
        <v>28</v>
      </c>
    </row>
    <row r="11" spans="1:32" ht="51" customHeight="1">
      <c r="A11" s="40"/>
      <c r="B11" s="40"/>
      <c r="C11" s="40"/>
      <c r="D11" s="44"/>
      <c r="E11" s="40"/>
      <c r="F11" s="44"/>
      <c r="G11" s="5" t="s">
        <v>29</v>
      </c>
      <c r="H11" s="5" t="s">
        <v>29</v>
      </c>
      <c r="I11" s="5" t="s">
        <v>29</v>
      </c>
      <c r="J11" s="5" t="s">
        <v>29</v>
      </c>
      <c r="K11" s="5" t="s">
        <v>29</v>
      </c>
      <c r="L11" s="5" t="s">
        <v>29</v>
      </c>
      <c r="M11" s="5" t="s">
        <v>29</v>
      </c>
      <c r="N11" s="5" t="s">
        <v>29</v>
      </c>
      <c r="O11" s="5" t="s">
        <v>29</v>
      </c>
      <c r="P11" s="5" t="s">
        <v>29</v>
      </c>
      <c r="Q11" s="5" t="s">
        <v>29</v>
      </c>
      <c r="R11" s="5" t="s">
        <v>29</v>
      </c>
      <c r="S11" s="5" t="s">
        <v>29</v>
      </c>
      <c r="T11" s="5" t="s">
        <v>29</v>
      </c>
      <c r="U11" s="5" t="s">
        <v>29</v>
      </c>
      <c r="V11" s="5" t="s">
        <v>29</v>
      </c>
      <c r="W11" s="5" t="s">
        <v>29</v>
      </c>
      <c r="X11" s="5" t="s">
        <v>29</v>
      </c>
      <c r="Y11" s="5" t="s">
        <v>29</v>
      </c>
      <c r="Z11" s="5" t="s">
        <v>29</v>
      </c>
      <c r="AA11" s="19"/>
      <c r="AB11" s="19"/>
      <c r="AC11" s="44"/>
      <c r="AD11" s="20"/>
    </row>
    <row r="12" spans="1:32" ht="52.5" customHeight="1">
      <c r="A12" s="22" t="s">
        <v>53</v>
      </c>
      <c r="B12" s="40" t="s">
        <v>64</v>
      </c>
      <c r="C12" s="40"/>
      <c r="D12" s="6" t="s">
        <v>65</v>
      </c>
      <c r="E12" s="33" t="s">
        <v>61</v>
      </c>
      <c r="F12" s="30">
        <v>1440</v>
      </c>
      <c r="G12" s="26">
        <v>230</v>
      </c>
      <c r="H12" s="26">
        <v>250</v>
      </c>
      <c r="I12" s="26">
        <v>270</v>
      </c>
      <c r="J12" s="26" t="s">
        <v>30</v>
      </c>
      <c r="K12" s="26" t="s">
        <v>31</v>
      </c>
      <c r="L12" s="26" t="s">
        <v>32</v>
      </c>
      <c r="M12" s="26" t="s">
        <v>33</v>
      </c>
      <c r="N12" s="26" t="s">
        <v>34</v>
      </c>
      <c r="O12" s="26" t="s">
        <v>35</v>
      </c>
      <c r="P12" s="26" t="s">
        <v>36</v>
      </c>
      <c r="Q12" s="26" t="s">
        <v>37</v>
      </c>
      <c r="R12" s="26" t="s">
        <v>38</v>
      </c>
      <c r="S12" s="26" t="s">
        <v>39</v>
      </c>
      <c r="T12" s="26" t="s">
        <v>40</v>
      </c>
      <c r="U12" s="26" t="s">
        <v>41</v>
      </c>
      <c r="V12" s="26" t="s">
        <v>42</v>
      </c>
      <c r="W12" s="26" t="s">
        <v>43</v>
      </c>
      <c r="X12" s="26" t="s">
        <v>44</v>
      </c>
      <c r="Y12" s="26" t="s">
        <v>45</v>
      </c>
      <c r="Z12" s="26" t="s">
        <v>46</v>
      </c>
      <c r="AA12" s="27">
        <f>STDEV(G12:I12)</f>
        <v>20</v>
      </c>
      <c r="AB12" s="28">
        <f>AA12/AC12*100</f>
        <v>8</v>
      </c>
      <c r="AC12" s="29">
        <f>(G12+H12+I12)/3</f>
        <v>250</v>
      </c>
      <c r="AD12" s="26">
        <f>F12*AC12</f>
        <v>360000</v>
      </c>
      <c r="AE12" s="1"/>
      <c r="AF12" s="1"/>
    </row>
    <row r="13" spans="1:32" ht="15" customHeight="1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C13" s="22" t="s">
        <v>47</v>
      </c>
      <c r="AD13" s="34">
        <f>AD12</f>
        <v>360000</v>
      </c>
    </row>
    <row r="14" spans="1:32" ht="33.75" customHeight="1">
      <c r="A14" s="46" t="s">
        <v>62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8"/>
    </row>
    <row r="15" spans="1:32" ht="15" customHeight="1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</row>
    <row r="16" spans="1:32" ht="15" customHeight="1">
      <c r="A16" s="50" t="s">
        <v>63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</row>
    <row r="17" spans="1:30" ht="15" customHeight="1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</row>
    <row r="18" spans="1:30" ht="37.5" customHeight="1" thickBot="1">
      <c r="A18" s="2"/>
      <c r="B18" s="2"/>
      <c r="C18" s="2"/>
      <c r="D18" s="2"/>
      <c r="E18" s="31"/>
      <c r="F18" s="31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32"/>
    </row>
    <row r="19" spans="1:30" ht="15.95" customHeight="1" thickBot="1">
      <c r="A19" s="51" t="s">
        <v>48</v>
      </c>
      <c r="B19" s="52"/>
      <c r="C19" s="52"/>
      <c r="D19" s="52"/>
      <c r="E19" s="7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30" ht="21.95" customHeight="1">
      <c r="A20" s="53" t="s">
        <v>59</v>
      </c>
      <c r="B20" s="54"/>
      <c r="C20" s="54"/>
      <c r="D20" s="54"/>
      <c r="E20" s="8"/>
      <c r="F20" s="9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30" ht="14.1" customHeight="1" thickBot="1">
      <c r="A21" s="55" t="s">
        <v>49</v>
      </c>
      <c r="B21" s="56"/>
      <c r="C21" s="56"/>
      <c r="D21" s="56"/>
      <c r="E21" s="10"/>
      <c r="F21" s="9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30" ht="24" customHeight="1">
      <c r="A22" s="57" t="s">
        <v>60</v>
      </c>
      <c r="B22" s="58"/>
      <c r="C22" s="58"/>
      <c r="D22" s="58"/>
      <c r="E22" s="11"/>
      <c r="F22" s="9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30" ht="12" customHeight="1" thickBot="1">
      <c r="A23" s="59" t="s">
        <v>50</v>
      </c>
      <c r="B23" s="60"/>
      <c r="C23" s="60"/>
      <c r="D23" s="60"/>
      <c r="E23" s="12"/>
      <c r="F23" s="13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/>
      <c r="AB23"/>
      <c r="AC23"/>
    </row>
    <row r="24" spans="1:30" ht="12" customHeight="1">
      <c r="A24" s="23"/>
      <c r="B24" s="23"/>
      <c r="C24" s="23"/>
      <c r="D24" s="23"/>
      <c r="E24" s="24"/>
      <c r="F24" s="15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/>
      <c r="AB24"/>
      <c r="AC24"/>
    </row>
    <row r="25" spans="1:30" ht="15.75">
      <c r="A25" s="21" t="s">
        <v>52</v>
      </c>
    </row>
  </sheetData>
  <mergeCells count="24">
    <mergeCell ref="A19:D19"/>
    <mergeCell ref="A20:D20"/>
    <mergeCell ref="A21:D21"/>
    <mergeCell ref="A22:D22"/>
    <mergeCell ref="A23:D23"/>
    <mergeCell ref="A17:AD17"/>
    <mergeCell ref="A9:AD9"/>
    <mergeCell ref="A10:A11"/>
    <mergeCell ref="B10:C11"/>
    <mergeCell ref="D10:D11"/>
    <mergeCell ref="E10:E11"/>
    <mergeCell ref="F10:F11"/>
    <mergeCell ref="AC10:AC11"/>
    <mergeCell ref="B12:C12"/>
    <mergeCell ref="A13:AA13"/>
    <mergeCell ref="A14:AD14"/>
    <mergeCell ref="A15:AD15"/>
    <mergeCell ref="A16:AD16"/>
    <mergeCell ref="A8:AD8"/>
    <mergeCell ref="A3:AD3"/>
    <mergeCell ref="A6:B6"/>
    <mergeCell ref="C6:AD6"/>
    <mergeCell ref="A7:B7"/>
    <mergeCell ref="C7:AD7"/>
  </mergeCells>
  <pageMargins left="0.24027777777777801" right="0.24027777777777801" top="0.05" bottom="0.209722222222222" header="0.51180555555555496" footer="0.51180555555555496"/>
  <pageSetup paperSize="9" scale="57" fitToHeight="0" orientation="landscape" useFirstPageNumber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 бригантина</vt:lpstr>
      <vt:lpstr>'НМЦК бригантина'!Область_печати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USER</cp:lastModifiedBy>
  <cp:revision>7</cp:revision>
  <cp:lastPrinted>2025-03-07T09:45:30Z</cp:lastPrinted>
  <dcterms:created xsi:type="dcterms:W3CDTF">2014-01-17T11:35:00Z</dcterms:created>
  <dcterms:modified xsi:type="dcterms:W3CDTF">2026-04-08T04:54:14Z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1049-11.2.0.10101</vt:lpwstr>
  </property>
  <property fmtid="{D5CDD505-2E9C-101B-9397-08002B2CF9AE}" pid="3" name="Generator">
    <vt:lpwstr>NPOI</vt:lpwstr>
  </property>
  <property fmtid="{D5CDD505-2E9C-101B-9397-08002B2CF9AE}" pid="4" name="Generator Version">
    <vt:lpwstr>2.4.1</vt:lpwstr>
  </property>
</Properties>
</file>